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0730" windowHeight="11100" activeTab="2"/>
  </bookViews>
  <sheets>
    <sheet name="старт" sheetId="35" r:id="rId1"/>
    <sheet name="промежут" sheetId="34" r:id="rId2"/>
    <sheet name="итог" sheetId="33" r:id="rId3"/>
    <sheet name="Лист17" sheetId="17" r:id="rId4"/>
    <sheet name="Лист18" sheetId="18" r:id="rId5"/>
    <sheet name="Лист19" sheetId="19" r:id="rId6"/>
    <sheet name="Лист20" sheetId="20" r:id="rId7"/>
    <sheet name="Лист21" sheetId="21" r:id="rId8"/>
    <sheet name="Лист22" sheetId="22" r:id="rId9"/>
    <sheet name="Лист23" sheetId="23" r:id="rId10"/>
    <sheet name="Лист24" sheetId="24" r:id="rId11"/>
    <sheet name="Лист25" sheetId="25" r:id="rId12"/>
    <sheet name="Лист26" sheetId="26" r:id="rId13"/>
    <sheet name="Лист27" sheetId="27" r:id="rId14"/>
    <sheet name="Лист28" sheetId="28" r:id="rId15"/>
    <sheet name="Лист29" sheetId="29" r:id="rId16"/>
    <sheet name="Лист30" sheetId="30" r:id="rId17"/>
  </sheets>
  <calcPr calcId="144525"/>
</workbook>
</file>

<file path=xl/calcChain.xml><?xml version="1.0" encoding="utf-8"?>
<calcChain xmlns="http://schemas.openxmlformats.org/spreadsheetml/2006/main">
  <c r="H41" i="33" l="1"/>
  <c r="K21" i="33"/>
  <c r="L21" i="33" s="1"/>
  <c r="J21" i="33"/>
  <c r="L20" i="33"/>
  <c r="K20" i="33"/>
  <c r="J20" i="33"/>
  <c r="K19" i="33"/>
  <c r="L19" i="33" s="1"/>
  <c r="J19" i="33"/>
  <c r="K18" i="33"/>
  <c r="L18" i="33" s="1"/>
  <c r="J18" i="33"/>
  <c r="K17" i="33"/>
  <c r="L17" i="33" s="1"/>
  <c r="J17" i="33"/>
  <c r="K16" i="33"/>
  <c r="L16" i="33" s="1"/>
  <c r="J16" i="33"/>
  <c r="K15" i="33"/>
  <c r="L15" i="33" s="1"/>
  <c r="J15" i="33"/>
  <c r="K14" i="33"/>
  <c r="L14" i="33" s="1"/>
  <c r="J14" i="33"/>
  <c r="K13" i="33"/>
  <c r="L13" i="33" s="1"/>
  <c r="J13" i="33"/>
  <c r="K12" i="33"/>
  <c r="L12" i="33" s="1"/>
  <c r="J12" i="33"/>
  <c r="K11" i="33"/>
  <c r="L11" i="33" s="1"/>
  <c r="J11" i="33"/>
  <c r="K10" i="33"/>
  <c r="L10" i="33" s="1"/>
  <c r="J10" i="33"/>
  <c r="K42" i="33" l="1"/>
  <c r="K43" i="33" s="1"/>
  <c r="G48" i="33" s="1"/>
  <c r="H42" i="33"/>
  <c r="H43" i="33" s="1"/>
  <c r="G47" i="33" s="1"/>
  <c r="E42" i="33"/>
  <c r="E43" i="33" s="1"/>
  <c r="G46" i="33" s="1"/>
  <c r="J21" i="34" l="1"/>
  <c r="J20" i="34"/>
  <c r="J19" i="34"/>
  <c r="J18" i="34"/>
  <c r="J17" i="34"/>
  <c r="J16" i="34"/>
  <c r="J15" i="34"/>
  <c r="J14" i="34"/>
  <c r="J13" i="34"/>
  <c r="J12" i="34"/>
  <c r="J11" i="34"/>
  <c r="J10" i="34"/>
  <c r="J18" i="35"/>
  <c r="J17" i="35"/>
  <c r="J16" i="35"/>
  <c r="J15" i="35"/>
  <c r="J14" i="35"/>
  <c r="J13" i="35"/>
  <c r="J12" i="35"/>
  <c r="J11" i="35"/>
  <c r="J10" i="35"/>
  <c r="L39" i="34"/>
  <c r="L38" i="34"/>
  <c r="L37" i="34"/>
  <c r="L36" i="34"/>
  <c r="L35" i="34"/>
  <c r="L34" i="34"/>
  <c r="L33" i="34"/>
  <c r="L32" i="34"/>
  <c r="L31" i="34"/>
  <c r="L30" i="34"/>
  <c r="L29" i="34"/>
  <c r="L28" i="34"/>
  <c r="L27" i="34"/>
  <c r="L26" i="34"/>
  <c r="L25" i="34"/>
  <c r="L24" i="34"/>
  <c r="L23" i="34"/>
  <c r="L22" i="34"/>
  <c r="K21" i="34"/>
  <c r="L21" i="34" s="1"/>
  <c r="K20" i="34"/>
  <c r="L20" i="34" s="1"/>
  <c r="K19" i="34"/>
  <c r="L19" i="34" s="1"/>
  <c r="K18" i="34"/>
  <c r="L18" i="34" s="1"/>
  <c r="K17" i="34"/>
  <c r="L17" i="34" s="1"/>
  <c r="K16" i="34"/>
  <c r="L16" i="34" s="1"/>
  <c r="K15" i="34"/>
  <c r="L15" i="34" s="1"/>
  <c r="K14" i="34"/>
  <c r="L14" i="34" s="1"/>
  <c r="K13" i="34"/>
  <c r="L13" i="34" s="1"/>
  <c r="K12" i="34"/>
  <c r="L12" i="34" s="1"/>
  <c r="K11" i="34"/>
  <c r="L11" i="34" s="1"/>
  <c r="K10" i="34"/>
  <c r="L10" i="34" s="1"/>
  <c r="K18" i="35"/>
  <c r="L18" i="35"/>
  <c r="K17" i="35"/>
  <c r="L17" i="35"/>
  <c r="K16" i="35"/>
  <c r="L16" i="35"/>
  <c r="K15" i="35"/>
  <c r="L15" i="35"/>
  <c r="K14" i="35"/>
  <c r="L14" i="35"/>
  <c r="K13" i="35"/>
  <c r="L13" i="35"/>
  <c r="K12" i="35"/>
  <c r="L12" i="35"/>
  <c r="K11" i="35"/>
  <c r="L11" i="35"/>
  <c r="K10" i="35"/>
  <c r="H19" i="30"/>
  <c r="F11" i="30" s="1"/>
  <c r="G19" i="30"/>
  <c r="F10" i="30" s="1"/>
  <c r="F19" i="30"/>
  <c r="F9" i="30" s="1"/>
  <c r="E19" i="30"/>
  <c r="F8" i="30" s="1"/>
  <c r="D19" i="30"/>
  <c r="F7" i="30" s="1"/>
  <c r="H18" i="30"/>
  <c r="E11" i="30" s="1"/>
  <c r="G18" i="30"/>
  <c r="E10" i="30" s="1"/>
  <c r="F18" i="30"/>
  <c r="E9" i="30" s="1"/>
  <c r="E18" i="30"/>
  <c r="E8" i="30" s="1"/>
  <c r="D18" i="30"/>
  <c r="E7" i="30" s="1"/>
  <c r="H17" i="30"/>
  <c r="D11" i="30" s="1"/>
  <c r="G17" i="30"/>
  <c r="D10" i="30" s="1"/>
  <c r="F17" i="30"/>
  <c r="D9" i="30" s="1"/>
  <c r="E17" i="30"/>
  <c r="D8" i="30" s="1"/>
  <c r="D17" i="30"/>
  <c r="D7" i="30" s="1"/>
  <c r="H19" i="29"/>
  <c r="F11" i="29" s="1"/>
  <c r="G19" i="29"/>
  <c r="F10" i="29" s="1"/>
  <c r="F19" i="29"/>
  <c r="F9" i="29" s="1"/>
  <c r="E19" i="29"/>
  <c r="F8" i="29" s="1"/>
  <c r="D19" i="29"/>
  <c r="F7" i="29" s="1"/>
  <c r="H18" i="29"/>
  <c r="E11" i="29" s="1"/>
  <c r="G18" i="29"/>
  <c r="E10" i="29" s="1"/>
  <c r="F18" i="29"/>
  <c r="E9" i="29" s="1"/>
  <c r="E18" i="29"/>
  <c r="E8" i="29" s="1"/>
  <c r="D18" i="29"/>
  <c r="E7" i="29" s="1"/>
  <c r="H17" i="29"/>
  <c r="D11" i="29" s="1"/>
  <c r="G17" i="29"/>
  <c r="D10" i="29" s="1"/>
  <c r="F17" i="29"/>
  <c r="D9" i="29" s="1"/>
  <c r="E17" i="29"/>
  <c r="D8" i="29" s="1"/>
  <c r="D17" i="29"/>
  <c r="D7" i="29" s="1"/>
  <c r="H19" i="28"/>
  <c r="F11" i="28" s="1"/>
  <c r="G19" i="28"/>
  <c r="F10" i="28" s="1"/>
  <c r="F19" i="28"/>
  <c r="F9" i="28" s="1"/>
  <c r="E19" i="28"/>
  <c r="F8" i="28" s="1"/>
  <c r="D19" i="28"/>
  <c r="F7" i="28" s="1"/>
  <c r="H18" i="28"/>
  <c r="E11" i="28" s="1"/>
  <c r="G18" i="28"/>
  <c r="E10" i="28" s="1"/>
  <c r="F18" i="28"/>
  <c r="E9" i="28" s="1"/>
  <c r="E18" i="28"/>
  <c r="E8" i="28" s="1"/>
  <c r="D18" i="28"/>
  <c r="E7" i="28" s="1"/>
  <c r="H17" i="28"/>
  <c r="D11" i="28" s="1"/>
  <c r="G17" i="28"/>
  <c r="D10" i="28" s="1"/>
  <c r="F17" i="28"/>
  <c r="D9" i="28" s="1"/>
  <c r="E17" i="28"/>
  <c r="D8" i="28" s="1"/>
  <c r="D17" i="28"/>
  <c r="D7" i="28" s="1"/>
  <c r="H19" i="27"/>
  <c r="F11" i="27" s="1"/>
  <c r="G19" i="27"/>
  <c r="F10" i="27" s="1"/>
  <c r="F19" i="27"/>
  <c r="F9" i="27" s="1"/>
  <c r="E19" i="27"/>
  <c r="F8" i="27" s="1"/>
  <c r="D19" i="27"/>
  <c r="F7" i="27" s="1"/>
  <c r="H18" i="27"/>
  <c r="E11" i="27" s="1"/>
  <c r="G18" i="27"/>
  <c r="E10" i="27" s="1"/>
  <c r="F18" i="27"/>
  <c r="E9" i="27" s="1"/>
  <c r="E18" i="27"/>
  <c r="E8" i="27" s="1"/>
  <c r="D18" i="27"/>
  <c r="E7" i="27" s="1"/>
  <c r="H17" i="27"/>
  <c r="D11" i="27" s="1"/>
  <c r="G17" i="27"/>
  <c r="D10" i="27" s="1"/>
  <c r="F17" i="27"/>
  <c r="D9" i="27" s="1"/>
  <c r="E17" i="27"/>
  <c r="D8" i="27" s="1"/>
  <c r="D17" i="27"/>
  <c r="D7" i="27" s="1"/>
  <c r="H19" i="26"/>
  <c r="F11" i="26" s="1"/>
  <c r="G19" i="26"/>
  <c r="F10" i="26" s="1"/>
  <c r="F19" i="26"/>
  <c r="F9" i="26" s="1"/>
  <c r="E19" i="26"/>
  <c r="F8" i="26" s="1"/>
  <c r="D19" i="26"/>
  <c r="F7" i="26" s="1"/>
  <c r="H18" i="26"/>
  <c r="E11" i="26" s="1"/>
  <c r="G18" i="26"/>
  <c r="E10" i="26" s="1"/>
  <c r="F18" i="26"/>
  <c r="E9" i="26" s="1"/>
  <c r="E18" i="26"/>
  <c r="E8" i="26" s="1"/>
  <c r="D18" i="26"/>
  <c r="E7" i="26" s="1"/>
  <c r="H17" i="26"/>
  <c r="D11" i="26" s="1"/>
  <c r="G17" i="26"/>
  <c r="D10" i="26" s="1"/>
  <c r="F17" i="26"/>
  <c r="D9" i="26" s="1"/>
  <c r="E17" i="26"/>
  <c r="D8" i="26" s="1"/>
  <c r="D17" i="26"/>
  <c r="D7" i="26" s="1"/>
  <c r="H19" i="25"/>
  <c r="F11" i="25" s="1"/>
  <c r="G19" i="25"/>
  <c r="F10" i="25" s="1"/>
  <c r="F19" i="25"/>
  <c r="F9" i="25" s="1"/>
  <c r="E19" i="25"/>
  <c r="F8" i="25" s="1"/>
  <c r="D19" i="25"/>
  <c r="F7" i="25" s="1"/>
  <c r="H18" i="25"/>
  <c r="E11" i="25" s="1"/>
  <c r="G18" i="25"/>
  <c r="E10" i="25" s="1"/>
  <c r="F18" i="25"/>
  <c r="E9" i="25" s="1"/>
  <c r="E18" i="25"/>
  <c r="E8" i="25" s="1"/>
  <c r="D18" i="25"/>
  <c r="E7" i="25" s="1"/>
  <c r="H17" i="25"/>
  <c r="D11" i="25" s="1"/>
  <c r="G17" i="25"/>
  <c r="D10" i="25" s="1"/>
  <c r="F17" i="25"/>
  <c r="D9" i="25" s="1"/>
  <c r="E17" i="25"/>
  <c r="D8" i="25" s="1"/>
  <c r="D17" i="25"/>
  <c r="D7" i="25" s="1"/>
  <c r="H19" i="24"/>
  <c r="F11" i="24" s="1"/>
  <c r="G19" i="24"/>
  <c r="F10" i="24" s="1"/>
  <c r="F19" i="24"/>
  <c r="F9" i="24" s="1"/>
  <c r="E19" i="24"/>
  <c r="F8" i="24" s="1"/>
  <c r="D19" i="24"/>
  <c r="F7" i="24" s="1"/>
  <c r="H18" i="24"/>
  <c r="E11" i="24" s="1"/>
  <c r="G18" i="24"/>
  <c r="E10" i="24" s="1"/>
  <c r="F18" i="24"/>
  <c r="E9" i="24" s="1"/>
  <c r="E18" i="24"/>
  <c r="E8" i="24" s="1"/>
  <c r="D18" i="24"/>
  <c r="E7" i="24" s="1"/>
  <c r="H17" i="24"/>
  <c r="D11" i="24" s="1"/>
  <c r="G17" i="24"/>
  <c r="D10" i="24" s="1"/>
  <c r="F17" i="24"/>
  <c r="D9" i="24" s="1"/>
  <c r="E17" i="24"/>
  <c r="D8" i="24" s="1"/>
  <c r="D17" i="24"/>
  <c r="D7" i="24" s="1"/>
  <c r="H19" i="23"/>
  <c r="F11" i="23" s="1"/>
  <c r="G19" i="23"/>
  <c r="F10" i="23" s="1"/>
  <c r="F19" i="23"/>
  <c r="F9" i="23" s="1"/>
  <c r="E19" i="23"/>
  <c r="F8" i="23" s="1"/>
  <c r="D19" i="23"/>
  <c r="F7" i="23" s="1"/>
  <c r="H18" i="23"/>
  <c r="E11" i="23" s="1"/>
  <c r="G18" i="23"/>
  <c r="E10" i="23" s="1"/>
  <c r="F18" i="23"/>
  <c r="E9" i="23" s="1"/>
  <c r="E18" i="23"/>
  <c r="E8" i="23" s="1"/>
  <c r="D18" i="23"/>
  <c r="E7" i="23" s="1"/>
  <c r="H17" i="23"/>
  <c r="D11" i="23" s="1"/>
  <c r="G17" i="23"/>
  <c r="D10" i="23" s="1"/>
  <c r="F17" i="23"/>
  <c r="D9" i="23" s="1"/>
  <c r="E17" i="23"/>
  <c r="D8" i="23" s="1"/>
  <c r="D17" i="23"/>
  <c r="D7" i="23" s="1"/>
  <c r="H19" i="22"/>
  <c r="F11" i="22" s="1"/>
  <c r="G19" i="22"/>
  <c r="F10" i="22" s="1"/>
  <c r="F19" i="22"/>
  <c r="F9" i="22" s="1"/>
  <c r="E19" i="22"/>
  <c r="F8" i="22" s="1"/>
  <c r="D19" i="22"/>
  <c r="F7" i="22" s="1"/>
  <c r="H18" i="22"/>
  <c r="E11" i="22" s="1"/>
  <c r="G18" i="22"/>
  <c r="E10" i="22" s="1"/>
  <c r="F18" i="22"/>
  <c r="E9" i="22" s="1"/>
  <c r="E18" i="22"/>
  <c r="E8" i="22" s="1"/>
  <c r="D18" i="22"/>
  <c r="E7" i="22" s="1"/>
  <c r="H17" i="22"/>
  <c r="D11" i="22" s="1"/>
  <c r="G17" i="22"/>
  <c r="D10" i="22" s="1"/>
  <c r="F17" i="22"/>
  <c r="D9" i="22" s="1"/>
  <c r="E17" i="22"/>
  <c r="D8" i="22" s="1"/>
  <c r="D17" i="22"/>
  <c r="D7" i="22" s="1"/>
  <c r="H19" i="21"/>
  <c r="F11" i="21" s="1"/>
  <c r="G19" i="21"/>
  <c r="F10" i="21" s="1"/>
  <c r="F19" i="21"/>
  <c r="F9" i="21" s="1"/>
  <c r="E19" i="21"/>
  <c r="F8" i="21" s="1"/>
  <c r="D19" i="21"/>
  <c r="F7" i="21" s="1"/>
  <c r="H18" i="21"/>
  <c r="E11" i="21" s="1"/>
  <c r="G18" i="21"/>
  <c r="E10" i="21" s="1"/>
  <c r="F18" i="21"/>
  <c r="E9" i="21" s="1"/>
  <c r="E18" i="21"/>
  <c r="E8" i="21" s="1"/>
  <c r="D18" i="21"/>
  <c r="E7" i="21" s="1"/>
  <c r="H17" i="21"/>
  <c r="D11" i="21" s="1"/>
  <c r="G17" i="21"/>
  <c r="D10" i="21" s="1"/>
  <c r="F17" i="21"/>
  <c r="D9" i="21" s="1"/>
  <c r="E17" i="21"/>
  <c r="D8" i="21" s="1"/>
  <c r="D17" i="21"/>
  <c r="D7" i="21" s="1"/>
  <c r="H19" i="20"/>
  <c r="F11" i="20" s="1"/>
  <c r="G19" i="20"/>
  <c r="F10" i="20" s="1"/>
  <c r="F19" i="20"/>
  <c r="F9" i="20" s="1"/>
  <c r="E19" i="20"/>
  <c r="F8" i="20" s="1"/>
  <c r="D19" i="20"/>
  <c r="F7" i="20" s="1"/>
  <c r="H18" i="20"/>
  <c r="E11" i="20" s="1"/>
  <c r="G18" i="20"/>
  <c r="E10" i="20" s="1"/>
  <c r="F18" i="20"/>
  <c r="E9" i="20" s="1"/>
  <c r="E18" i="20"/>
  <c r="E8" i="20" s="1"/>
  <c r="D18" i="20"/>
  <c r="E7" i="20" s="1"/>
  <c r="H17" i="20"/>
  <c r="D11" i="20" s="1"/>
  <c r="G17" i="20"/>
  <c r="D10" i="20" s="1"/>
  <c r="F17" i="20"/>
  <c r="D9" i="20" s="1"/>
  <c r="E17" i="20"/>
  <c r="D8" i="20" s="1"/>
  <c r="D17" i="20"/>
  <c r="D7" i="20" s="1"/>
  <c r="H19" i="19"/>
  <c r="F11" i="19" s="1"/>
  <c r="G19" i="19"/>
  <c r="F10" i="19" s="1"/>
  <c r="F19" i="19"/>
  <c r="F9" i="19" s="1"/>
  <c r="E19" i="19"/>
  <c r="F8" i="19" s="1"/>
  <c r="D19" i="19"/>
  <c r="F7" i="19" s="1"/>
  <c r="H18" i="19"/>
  <c r="E11" i="19" s="1"/>
  <c r="G18" i="19"/>
  <c r="E10" i="19" s="1"/>
  <c r="F18" i="19"/>
  <c r="E9" i="19" s="1"/>
  <c r="E18" i="19"/>
  <c r="E8" i="19" s="1"/>
  <c r="D18" i="19"/>
  <c r="E7" i="19" s="1"/>
  <c r="H17" i="19"/>
  <c r="D11" i="19" s="1"/>
  <c r="G17" i="19"/>
  <c r="D10" i="19" s="1"/>
  <c r="F17" i="19"/>
  <c r="D9" i="19" s="1"/>
  <c r="E17" i="19"/>
  <c r="D8" i="19" s="1"/>
  <c r="D17" i="19"/>
  <c r="D7" i="19" s="1"/>
  <c r="H19" i="18"/>
  <c r="F11" i="18" s="1"/>
  <c r="G19" i="18"/>
  <c r="F10" i="18" s="1"/>
  <c r="F19" i="18"/>
  <c r="F9" i="18" s="1"/>
  <c r="E19" i="18"/>
  <c r="F8" i="18" s="1"/>
  <c r="D19" i="18"/>
  <c r="F7" i="18" s="1"/>
  <c r="H18" i="18"/>
  <c r="E11" i="18" s="1"/>
  <c r="G18" i="18"/>
  <c r="E10" i="18" s="1"/>
  <c r="F18" i="18"/>
  <c r="E9" i="18" s="1"/>
  <c r="E18" i="18"/>
  <c r="E8" i="18" s="1"/>
  <c r="D18" i="18"/>
  <c r="E7" i="18" s="1"/>
  <c r="H17" i="18"/>
  <c r="D11" i="18" s="1"/>
  <c r="G17" i="18"/>
  <c r="D10" i="18" s="1"/>
  <c r="F17" i="18"/>
  <c r="D9" i="18" s="1"/>
  <c r="E17" i="18"/>
  <c r="D8" i="18" s="1"/>
  <c r="D17" i="18"/>
  <c r="D7" i="18" s="1"/>
  <c r="H19" i="17"/>
  <c r="F11" i="17" s="1"/>
  <c r="G19" i="17"/>
  <c r="F10" i="17" s="1"/>
  <c r="F19" i="17"/>
  <c r="F9" i="17" s="1"/>
  <c r="E19" i="17"/>
  <c r="F8" i="17" s="1"/>
  <c r="D19" i="17"/>
  <c r="F7" i="17" s="1"/>
  <c r="H18" i="17"/>
  <c r="E11" i="17" s="1"/>
  <c r="G18" i="17"/>
  <c r="E10" i="17" s="1"/>
  <c r="F18" i="17"/>
  <c r="E9" i="17" s="1"/>
  <c r="E18" i="17"/>
  <c r="E8" i="17" s="1"/>
  <c r="D18" i="17"/>
  <c r="E7" i="17" s="1"/>
  <c r="H17" i="17"/>
  <c r="D11" i="17" s="1"/>
  <c r="G17" i="17"/>
  <c r="D10" i="17" s="1"/>
  <c r="F17" i="17"/>
  <c r="D9" i="17" s="1"/>
  <c r="E17" i="17"/>
  <c r="D8" i="17" s="1"/>
  <c r="D17" i="17"/>
  <c r="D7" i="17" s="1"/>
  <c r="H41" i="34"/>
  <c r="H41" i="35"/>
  <c r="L10" i="35"/>
  <c r="H42" i="34" l="1"/>
  <c r="H43" i="34" s="1"/>
  <c r="G47" i="34" s="1"/>
  <c r="E42" i="34"/>
  <c r="E43" i="34" s="1"/>
  <c r="G46" i="34" s="1"/>
  <c r="K42" i="34"/>
  <c r="K43" i="34" s="1"/>
  <c r="G48" i="34" s="1"/>
  <c r="K42" i="35"/>
  <c r="K43" i="35" s="1"/>
  <c r="E48" i="35" s="1"/>
  <c r="E48" i="33" s="1"/>
  <c r="E42" i="35"/>
  <c r="E43" i="35" s="1"/>
  <c r="E46" i="35" s="1"/>
  <c r="E46" i="33" s="1"/>
  <c r="H42" i="35"/>
  <c r="H43" i="35" s="1"/>
  <c r="E47" i="35" s="1"/>
  <c r="E47" i="33" s="1"/>
  <c r="E46" i="34" l="1"/>
  <c r="E47" i="34"/>
  <c r="E48" i="34"/>
</calcChain>
</file>

<file path=xl/sharedStrings.xml><?xml version="1.0" encoding="utf-8"?>
<sst xmlns="http://schemas.openxmlformats.org/spreadsheetml/2006/main" count="1100" uniqueCount="99">
  <si>
    <t>Формирование представлений о числах и цифрах в пределах от 7 до 10,  умение при помощи условной мерки измерять длину, ширину, высоту предметов, сравнивать предметы по весу, взвешивая их на ладонях, закреплять знание месяцев по временам года, умение ориентироваться в циферблате, чертить прямые и наклонные палочки в тетрадях в клеточку; Закреплять умение анализировать будущую конструкцию, устанавливать последовательность ее выполненния и на основе этого создавать объект, подбирая и называя необходимый материал, конструировать из разных материалов, знать их названия; Формиировать представление о выращивании хлеба, о людях, участвующих в его выращивании и производстве, закреплять умение различать и называть лесные ягоды и грибы,  распознавать по характерным признакам фикус, петунию, фиалку,  знать условия необходимые растениям для жизни и роста, иметь навыки экологической культуры</t>
  </si>
  <si>
    <t>Совершенствовать умение передавать несложные движения при изображении фигуры человека, составлять узоры на простых формах, применяя цвет на выбор, используя белый и цветной фон, развивать умение отражать впечатления от природы, используя средства образной выразительности; развивать умение лепить по представлению, изображая предметы, виденные на улице, передавать образы по мотивам народных игрушек, размерные соотношения в сюжетной лепке; формировать умение вырезать одинаковые формы из бумаги, сложенной гармошкой, украшать национальные ковры и предметы казахского быта, пользуясь шаблонами и трафаретами  казахского орнамента, строить свою работу в соответствии с правилами перспективы; формировать умение точно интонировать несложные попевки, воспринимать музыку казахского народа, закреплять представление о жанре народного музыкального искуства - кюй, развивать умение инсценировать песню движениями в соответствии с текстом, исполнять на музыкальных инструментах ритм попевок индивидуально и со всей группой</t>
  </si>
  <si>
    <t>Формировать умение называть название детского сада, группы, знать дорогу из детского сада домой,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формировать знания о Президенте Республики Казахстан, о том, что он служит народу, расширять представления о символике страны, ее назначении, о роли участников Великой Отечественной войны, развитие представлений об осевой линии и значении некоторых дорожных знаков;</t>
  </si>
  <si>
    <t>Закреплять умение выполнять упражнения на пресс, полуприседания, приседания и другие силовые упражнения, перестраиваться из ширенги в коллону по одному, по два, по три, формировать навык выполнения спортивных упражнений, закаливающих процедур, закреплять правила безопасного поведения дома и на улице.</t>
  </si>
  <si>
    <t>Развивать звуковой аппарат, закреплять умение сравнивать слова по звучанию,  развитие и обогащение словаря в ходе формирования представлений и знаний об окружающем мире, формирование умения выстраивать правильную формулировку основной мысли, использования средств выразительности для передачи особенностей персонажа, чувствовать характер повествоания, развивать умение определять количество слогов в слове, правильно держать ручку, обводить предметные рисунки, формировать умение произносить слова и предложения со словами, обозначающими цвет, величину, количество предметов и действия с ними на казахском языке</t>
  </si>
  <si>
    <t>Обучение прямого и обратного счета в пределах 7, закрепление представлений об образовании чисел в прделах 7,  развивать умение использовать в речи математические термины,отражающие отношения между предметами по величине, упражнять в умении называть и различать геометрические фигуры (круг, овал, треугольник, прямоугольник) и геометрические тела (шар, куб, цилиндр), формировать представление о том, что утро, день, вечер и ночь составляют сутки, закреплять умение рисовать точки и прямые линии в тетради в клетку; закреплять знание основных деталей строительного материала, умение создавать разные по величине конструкции, используя одни и те же способы для получения разных материалов, формировать навык конструирования из природного и бросового материала; расширять умение различать и называть животных и их детенышей, обитающих на территории Казахстана,  развивать первоначальные навыки ухода за растеними и животными уголка природы, формировать представление о росте и развитии живых организмов, вызывать интерес к эксперементированию со знакомыми материалами.</t>
  </si>
  <si>
    <t>Закреплять умение передавть округлую, четырехугольную, сложную форму при рисовании предметов, развивать технические навыки пользования акварелью,  кистью, пользуясь приемом прижамания кисти к бумаге плашмя, держа ее наклонно и вертикально для рисования лииний разной ширины, закреплять умение располагать элементы казахского орнамента в центре и по краям; закреплять умение лепить с натуры и по представлению пользуясь движениями всей кисти руки и, главным образом, пальцами, сглаживать поверхность влажной тряпочкой, создавать сюжет с однородными предметами, располагая несколько фигурок на одной подставке; совершенствовать умение пользоваться ножницами: разрезать полоски на прямоугольники, квадраты на тругольники, круглую и овальную форму, срезая уголки у квадрата или прямоугольника, развивать желание участвовать в коллективных работах, составлять узоры из геометрических форм и готовых выкроек, украшать ими казахскую бытовую утварь; Закреплять умение передавать настроение песни, петь легким, подвижным звуком, слушать и воспринимать казахскую народную музыку - на примере композиторов кюйши -Курмангазы, кобызиста Коркыт, формировать умение чувствовать танцевальный характер музыки, двигаться в соответствии с ней, исполнять на ударных музыкальных инструментах попевки вместе с группой</t>
  </si>
  <si>
    <t>Закреплять понятие о родственных связях, умение называть свой возраст, полное имя, фамилию, отчество и имя отчество родителей, других членов семьи, закроеплять умение самостоятельно называть и определять материалы, из которыхх сделаны предметы, закрепление зананий о назначении бытовой техники и транспортных средств, формирование представлений о содержании, харктере и значении результатов труда людей разных профессий, формировать правила поведения при исполнении государственного гимна, расширять представления о почетной обязанности защищать свою Родину и служить в Армии, продолжать работу по  знакомству с перекрестком, учить переходить проезжую часть в соответствии с сигналами светофора; развивать умение различать плохие и хорошие поступки, выражать свое настроение через рисунок</t>
  </si>
  <si>
    <t>Закреплять умение выполнять утреннюю гимнастику в течении 10-12 мин, проявлять творческий подход в выполнении основных движений, играть в спортивные игры в паре с воспитателем и детьми, закреплять самостоятельный навык проведения простейших водных прроцедер с постепенным снижением температуры, развивать представление о функции важнейших  органов человека, профилактике заболеваний</t>
  </si>
  <si>
    <t>Закреплять умение подбирать слова на заданный звук, формировать навык образовывания и употребления однокоренных слов, глаголов с приставками, создавать речевую среду, способствующую развитию диалогической связной речи, закреплять умение пересказывать эмоционально, логично, сохраняя последовательность сюжета, оценивать персонажи с точки зряния нравственных представлений, развивать умение проводить звуковой анализ трехзвуковых словсохранять правильное положение тела при письме, считать до 10 и обратно на казахском языке</t>
  </si>
  <si>
    <t xml:space="preserve">Зареплять прямой и обратный счет от 1 до 10, развивать умение устанавливать отношения между конечным множеством и его частями, формирование навыков сравнения предметов с помощью условной меры,расширять умение моделировать геометрические фигуры по словестному описанию и перечислению их характерных свойств, обучать умению обозначать в речи положение того или иного предмета по отношению к себе или другому предмету, умению ориентироваться в циферблате, развивать представление о весе и весах, используемых в магазинах, умение ориентироваться на листе в клетку, рисовать ломанные линии и штриховать; закреплять умение конструировать по условию и замыслу из строительного, бросового и природного материала; закрепление элементарных природоведческих знаний о сезонных изменениях, формирование представлений о понятии "неживая природа", расширение знаний о комнатных растениях и способах ухода за ними на примере бархатцев и бальзамина, формирование умения выделять и харектеризовать особенности внешнего вида животных от образа жизни в разное время года, воспитывать любовь и бережное отношение к природе, желание  экперементировать. </t>
  </si>
  <si>
    <t>Формировать умение придавать образам животных и человека выразительность через изображение несложных движений и поз, использовать различный нажим карандаша для получения разного по интенсивности цвета, закреплять умение составлять композиции из знакомых элементов узора на розетке, треугольнике, выделяя середину и углы, развивать умение подбирать фон бумаги и соответствующие краски для изображения в рисунке пасмурного или солнечного дня, салюта; развивать умение передавать признаки предметов: длинный - короткий, толстый-тонкий и соблюдать относительную величину частей, формировать навыки  декоративной лепки с натуры и по представлению, пользования стекой разной формы для декорирования изделий, развитие интереса к коллективной лепке; закреплять умение вырезать различные формы по силуэтному нарисованному контуру, закреплять умение пользоваться приемом обрывания для создания образов, использовать типичные для казахских узоров яркие тона для украшения посуды, одежды, предметов быта, развивать умение создавать сюжетную композицию, изображая природу Казахстана; развивать способность детально различать характер и средства выразительности музыкальных произведений, продолжать занакомить с творчеством казахских композиторов, формировать умение различать движение мелодии вверх и вниз, выразитель передавть музыкально-игровые образы, ориентроваься в пространстве в разных перестроениях: два круга, большой круг, формировать навык использования плясовых движений в играх, исполнять попевки в ансамбле на детских инструментах</t>
  </si>
  <si>
    <t>Развивать интерес к своей родословной, желания выпоолнять домашние поручения, формировать навык свободного ориентирования в помещении дошкольной оранизации, формировать умение использовать знания о трудовом процессе в рассказе о труде своих родетелей, закрепление представлений о Президенте и символике страны, о народных обычаях и традициях, о защитниках Родиины, формирование представлений об осевой линии и дорожных знаках; закреплять умение проявлять уважение к противоположному полу и взрослым, бержно относиться к природе, проявлять положительные человеческие качества в общении с окружающими</t>
  </si>
  <si>
    <t>Закреплять навык владения техникой выполнения основных движений, навыками организации подвижных игр с группой детей, формировать умение перестраиваться из одной коллоны в три по ходу ходьбы и бега, выполнять спортивные элементы самостоятельно и в паре с детьми, формировать понимание важности  и необходимости ежедневных закаливающих процедур, закреплять знание елефонов экстренных служб</t>
  </si>
  <si>
    <t>Формировать навык определения местоположения звуков в слове, формировать умение использовать в речи многозначные слова, синонимы, антонимы, закреплять умение пользоваться речевыми приемами перед незнакомой аудиторией, сочинять различные истории и сказки, выразительно читатттьт стихи, чувствовать напевность и ритмичность, управлять своим голосом, формировать представление  о признаках звуков (гласные ударные-безударные, согласные твердые-мягкие), закрплять умение ориентироваться на странице прописи, называть свой адрес проживания (город, село) на казахском языке</t>
  </si>
  <si>
    <t>Формирование понятия о разделении предмета на несколько равных частей, обучение умению называть эти части, сравнивать целое и часть, закреплять умение находить в специально организованной обстановке предметы длиннее(короче), выше (ниже), шире (уже) образца и равные ему, развивать умение определять время по циферблату, интерес к взвешиванию, закреплять умение составлять тематические композиции из геометрических фигур по собственному замыслу, выполнять задания на логику, рисовать узоры и бордюры в тетради в клеточку; совершенствовать навыки планирования и целесообразного использования мматериала при конструировании, по условию и замыслу из природного и бросового материала, закреплять умение создавать из бумажных цилиндров путем их соединения фигурки животных, лююдей; Развивать умение различать предметы неживой природы от от предметов, сделанных руками человека, совершенствовать навыки по самостоятельному ведению календарю природы, представления о пользе птиц, воспитывать бережное отношение к ним, закреплять понимание  значения удобрений для роста растений, развитие интереса к экперементально-поисковой деятельности</t>
  </si>
  <si>
    <t>Совершенствовать изображение образов с натуры, умение изображать шерсть, оперение животных, птиц, позы и движения людей,  совершенствовать умения передавать в рисунке несложные явления общественной жизни, сказочные мотивы, развивать умение рисовать декоративные узоры в шестиугольнике, выделяя середину, углы, кайму; Закреплять умение прередавать форму туловища, головы, лепить детали, проявлять самостоятельность в отборе способов лепки, развивать уменние создавать рельефы на пластинах, сглаживать формы тряпочкой; закреплять силуэтное вырезывание по воображаемому контуру, апплицирование по замыслу, развивать умение создавать различные мотивы узора "бараний рог",  парные рогообразные завитки, совершенствовать умение создавать сюжетную композицию, обращая внимание на пропорции и размер деталей; развивать умение воспринимать и различать лирический характер вальса и и танцевальный характер пьесы, самостоятельно петь попевку, точно интонируя фрагменты мелодии, построенной на одном звуке, совершенствовать навыки имполнения танцевальных движений легко, непринужденно, совершенствовать навыки игры на детских музыкальных инструментах индивидуально и в ансамбле</t>
  </si>
  <si>
    <t>Продолжать развивать интерес к своей родословной, желание заботиться о членах своей семьи, формировать навык свободного ориентирования в микрорайоне, развивать умение видеть взаимосвязь людей в труде, формировать знания об исторических корнях казахов: об устройстве и внутреннем убранстве юрты, о народных и государственных праздниках, ветеранах ВОВ, закреплять знание правил дорожного движения; воспитывать гордость за свою страну, чувтво патриотизма</t>
  </si>
  <si>
    <t>Расширять и совершенствоваь двигаельные навыки, технику выолнения основных движений, развивать умение выполнять музыкально-ритмические движения вразном темпе в соответствии с сопровождением, развивать интерес к выполнению утренней гимнастики, представление о витаминах и полезных продуктах</t>
  </si>
  <si>
    <t>Развивать умение сравнивать слова по звучанию, употреблять в речи слова-обобщения, упражнять в образовании  и употреблении однокоренных слов, простых и сложных предложений, закреплять навык составления рассказов по наблюдениям и картинкам, драмматизации по знакомым сюжетам, совершенствовать умение различать признаки звуков (гласные-согласные), закрпления навыков штриховки, рисования бардюров, обводкипредметных рисунков, счта до 10 и обратно на казахском языке</t>
  </si>
  <si>
    <t>Закреплять умение считать от 1 до 10 в прямом и обратном порядке, формировать умение сравнивать с помощтью условной мерки, умение находить в ближайшем окружени предметы геометрической формы, анализировать их форму, определять положение предметов относительно себя и других предметов, иметь представление о взвешивании, развивать умение последовательно называть дни недели, месяца по времени года, ориентироваться в циферблате, на листе бумаги, рисуя узоры и бордюры; закреплять умение строить конструкции по словесному описанию, на предложенную тему, развивать навыки работы с бумагой, природным и бросовым материалом; закреплять представление о живой природе (грибы, ягоды, перелетные и зимующие птицы, обитатели уголка природы и другое) и неживой природе(воздух, вода, снег, солнце), закреплять умение вести календарь природы, формировать умение эксперементировать со знакомыми материалами, устанавливать причинно-следственные связи</t>
  </si>
  <si>
    <t>Развивать умение замечать особенности разных животных и отражать их в рисунке, изображать объекты природы, используя сочетание красок для предачи колорита, расширять умение составлять симметричные узоры на бумаге разной формы, украшать объемные формы, перадавать в рисунке праздники и быт людей, события сказок и стихотворений; закрепление навыков лепки фигур человека и животных, передавая их пропорцию и положение частей, совершенствовать умение украшать предметы мотивами казахсткого орнамента, создавать сюжетные композиции сказок и рассказов; развивать умение вырезать по силуэтному нарисованому контуру, пользоваться шаблонами и трафаретами, выполнять композиции индивидуально и в небольших группах, составляя ее из частей, украшать силуэты казахским орнаментом, вырезая сразу несколько одинаковых форм из бумаги, сложенной вдвое; развивать умение отличать динамические оттенки различных музыкальных произведений, петь попевку по одному и со всей грппой детей, правильно брать дыхание, развивать умение передавать в движении характер музыки, владеть простейшими навыками игры на детских музыкальных интсрументах</t>
  </si>
  <si>
    <t>Формировать умение называть название детского сада, группы, знать дорогу из детского сада домой, устанавливать взаимосвяззь между свойствами и признаками разнообразных материалов и их использованием,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совершенствовать знания о Родине, Президенте страны, государственных символах, расширять представление о подвиге защитников в ВОВ, формировать понятие об осевой линии и дорожных знаках; воспитывать уважение к старшим, противоположному полу, чувство гордости за свою страну и бережное отношение к природе</t>
  </si>
  <si>
    <t>Развивать умение измениять скорость и направление ходьбы и бега, перестроение по ходу движения в пары, и обратно, в коллону по три, совершенствовать технику выполнения приставного шага с приседанием "пружинка", спортивных упражнениий, расширять способность организовывать самостоятельную двигательную активность на прогулке, выполнять упражнения для формирования осанки, прививать желание вести здоровый образ жизни, знать о его влиянии на жизнь человека</t>
  </si>
  <si>
    <t>Совершенствование навыков звуковой культуры речи, звукового анализа, правильного  употребления в речи прилагательных и наречий в сравнительной степени, формировать умение употреблять в рассказах эпитеты и сравнения, участвовать в диалоге, видеть взаимосвязь между содержанием и художественной формой произведения, проявлять интерес к книгам  и драмматизации, самостоятельно составлять короткие тексты о предметах, называть свой адрес проживания на казахском языке</t>
  </si>
  <si>
    <t>Совершенствование знаний чисел и цифр от 1 до 10, количественного и порядкового счета в прямом и обратном порядке, расширение понимания целого (целое больше каждой своей части, а часть меньше целого), упражнять в назывании и различении геометрических фигур и тел, уметь двигатться в заданном направлении, менять аго по сигналу, развивать умение определять время по циферблату, определять по весу предметы, формировать логические связи и закономерности, учить строить умозаключения; совершенствовать навыки конструирования из цилиндров, из природного, строительного и бросового материала, развивать умение работать коллективно, создавать сюжетные композиции; Развивать умение различать объекты живой, неживой природы и предметы рукотворного мира, знать и различать деревья, кустарники, комнатные растения, определять их строение, способы ухода и размножения, расширять представление о Крнасной книге и животных, занесенных в нее, воспитывать эмоциональную отзывчивость к природе</t>
  </si>
  <si>
    <t xml:space="preserve">Упражнять в рисовании несложных картин природы, срисовывании с натуры ветки деревьев, кустарников с листьями или цветами,закреплять умение расписывать объемные формы по мотивам народного прикладного искусства, развивать рисование по замыслу, самостоятельно выбирая силуэт, орнамент и цветосочетание, формировать умение передавать в рисунках события жини, мотивы легенд и сказаок, быт людей; закрепление навыков применения различной техники лепки, умения сглаживать места соединений, украшения предметов по замыслу, формирование навыков коллективной лепки для общей композиции; формирование умения создавать сложные аппликации по образцу и замыслу, совершенствование вырезывания различными техниками вырезывания по контуру и без него, создания бордюрных и геометрическсих узоров; развивать умение отличать звук домбры отт других музыкальных инструметов, петь песни эмоционально, передавая динамические оттенки, развивать умение инсценировать музыкальные сюжетные игры, применяя образные танцевалььные движения, испольнять попевку на металофоне. </t>
  </si>
  <si>
    <t>совершенствование владением понятием о родственных связях, расширение представленний о многообразии предметов рукотворного мира и их назначении, воспитание уважения к людям разных профессий, формирование умения видеть взаимосвязь людей в труде,формировать знания об исторических корнях казахов: об устройстве и внутреннем убранстве юрты, развивать представление о государственных и национальных праздниках страны, их значении, воспитывать уважение к ветеранам ВОВ и защитникам Родины, закреплять умение выполнять правила дорожного движения; раскрывать внутренний мир ребенка, закреплять нормы нравственно-этического поведения</t>
  </si>
  <si>
    <t>Совершенствовать и развивать имеющиеся двигательные навыки, технику выполнения общеразвивающих и спортивных упражнений, развивать умение организовать двигательную деятельность, умение правильно оборудовать место для прогулки, знать и выполнять правила безопасного поведения на улице и дома, бережно относиться к своему здоровью</t>
  </si>
  <si>
    <t>Закрпелять умение соединять звуки в слоги, констатировать словосочетания и предложения, высказываться распространенными предложениями, выражать свои чувства к персонажам с помощью речевых и неречевых средств, формировать умениен называть литературный жанр, проявлять интерес к национальному фольклору, закреплять умение проводить звуковой анализ четырехзвуковых слов различной звуковой структуры, определять звонкость и глухость согласных звуков,, выделять ударный слог, различать рабочую строку и межстрочное пространство в прописи, формировать навык участия в диалоге, самостоятельном составлении рассказов о предметах и своей Родине на казахском языке.</t>
  </si>
  <si>
    <t>Совершенствовать навыки количественного и порядкового счета в пределах 10, умение решать простые примеры и задачи, использовать в речи математические термины, отражающие отношения предметов по количеству, величине, положению в пространстве, развивать предстваление о том, что вес предмета не зависит от его размера, формировать умение выполнять графические диктанты (на слух по клеточкам); закреплять умение преобразовывать плоскостные бумажные формы в объемные, создавать сюжетные композиции из природноого и бросового материала по образцу и представлению; совершенствовать экологические знания о смене времен года, объектах живой и неживой природы, взаимосвязях между ними, развивать умение устанавливать причинно-следственные связи на основе опытов и эксперементирования, формировать умение знать и называть животных и растения, занесенных в Красную книгу Казахстана., воспитывать позитивное отношение к природе</t>
  </si>
  <si>
    <t>Закреплять умение рисовать с натуры и по замыслу сложные формы, используя различную технику в рисовании, развивать умение составлять эскиз рисунка или орнамента, расписывать силуэты по мотивам народного творчества, пердавть в рисунках сюжеты летнего отдыха, явления природы, труд людей, пользуясь правилами построения композиции; развивать умение применять различные способы лепки: конструктивный (из отдельных частей) или скульптурный (из целого куска), использовать в качестве натуры народные игрушки и скульптуры малых форм, украшать декоративные изделения по замыслу, пользуясь налепами или стекой, использовать полученные знания и умения для создания коллективной лепки; развивать умение создавть аппликации по памяти, с натуры, обращая внимание на форму, пропорции, объем, совершенствовать технику владения ножницами, умение соблюдать технику безопасности при вырезании, формированть умение изображать в аппликации труд людей, природу Казахстана; закреплять умение называть признаки музыкальных жанров, знать музыкальные профессии и известные именга композиторов, исполнять самостоятельно знакомую песню с музыкалььным сопровождением и без него, развивать умение придумать танец, используя знакомые музыкально-ритмические движения в соответствии с музыкой, развивать умение играть на казахских народных инструментах, участвовать в ансамбле</t>
  </si>
  <si>
    <t>Совершенствовать и расширять знания ребенка об окружающем его предметном мире, родстенных отношениях, транспорте, средствах сязи, профессиях людей, развивать понимание того, что окружающие предметы созданы трудом человека, и к ним нужно бережно относиться, развивать представление о кочевом образе жизни казахов, совершенствовать знания о стране, ее столице, Президенте и Армии, формировать культуру пешехода и пассажира, правильного поведения на проезжей части; раскрывать осмысление собственной неповторимости, понимание необходимости следовать общепринятым нормам, выражать доброжелательность в отношении всего окружающего мира.</t>
  </si>
  <si>
    <t>Образовательная область</t>
  </si>
  <si>
    <t xml:space="preserve">Корректирующие мероприятия                  (после стартового контроля) </t>
  </si>
  <si>
    <t xml:space="preserve">Корректирующие мероприятия                      (после промежуточного контроля </t>
  </si>
  <si>
    <t>Корректирующие мероприятия                              (после итогового контроля)</t>
  </si>
  <si>
    <t>ВЫВОДЫ</t>
  </si>
  <si>
    <t>здоровье</t>
  </si>
  <si>
    <t>коммуникация</t>
  </si>
  <si>
    <t>познание</t>
  </si>
  <si>
    <t>творчество</t>
  </si>
  <si>
    <t>Индивидуальная карта развития ребенка на  2018-2019 учебный год</t>
  </si>
  <si>
    <t>социум</t>
  </si>
  <si>
    <t xml:space="preserve">здоровье </t>
  </si>
  <si>
    <t>стартовый</t>
  </si>
  <si>
    <t>промежуточный</t>
  </si>
  <si>
    <t>итоговый</t>
  </si>
  <si>
    <t xml:space="preserve">Сводный отчет  </t>
  </si>
  <si>
    <t>о результатах стартового мониторинга по отслеживанию развития умений и навыков детей</t>
  </si>
  <si>
    <t>№</t>
  </si>
  <si>
    <t>Ф.И.ребенка</t>
  </si>
  <si>
    <t>Образовательная область "Здоровье"</t>
  </si>
  <si>
    <t>Образовательная область "Коммуникация"</t>
  </si>
  <si>
    <t>Образовательная область "Познание"</t>
  </si>
  <si>
    <t>Образовательная область "Творчество"</t>
  </si>
  <si>
    <t>Общее количество</t>
  </si>
  <si>
    <t>Средний уровень</t>
  </si>
  <si>
    <t>Уровень развития умений и навыков</t>
  </si>
  <si>
    <t>А (всего детей)</t>
  </si>
  <si>
    <t>Б (І уровень)</t>
  </si>
  <si>
    <t>В (ІІ уровень)</t>
  </si>
  <si>
    <t>Г (ІІІ уровень)</t>
  </si>
  <si>
    <t>Доля детей с низким уровнем  %</t>
  </si>
  <si>
    <t>Доля детей со средним уровнем  %</t>
  </si>
  <si>
    <t>Доля детей с высоким уровнем  %</t>
  </si>
  <si>
    <t>І ур</t>
  </si>
  <si>
    <t>ІІ ур</t>
  </si>
  <si>
    <t>ІІІ ур</t>
  </si>
  <si>
    <t>о результатах промежуточного мониторинга по отслеживанию развития умений и навыков детей</t>
  </si>
  <si>
    <r>
      <rPr>
        <b/>
        <sz val="12"/>
        <color indexed="8"/>
        <rFont val="Times New Roman"/>
        <family val="1"/>
        <charset val="204"/>
      </rPr>
      <t>ФИ ребенка</t>
    </r>
    <r>
      <rPr>
        <sz val="12"/>
        <color indexed="8"/>
        <rFont val="Times New Roman"/>
        <family val="1"/>
        <charset val="204"/>
      </rPr>
      <t xml:space="preserve">  ******          </t>
    </r>
    <r>
      <rPr>
        <b/>
        <sz val="12"/>
        <color indexed="8"/>
        <rFont val="Times New Roman"/>
        <family val="1"/>
        <charset val="204"/>
      </rPr>
      <t xml:space="preserve"> дата рождения  </t>
    </r>
    <r>
      <rPr>
        <sz val="12"/>
        <color indexed="8"/>
        <rFont val="Times New Roman"/>
        <family val="1"/>
        <charset val="204"/>
      </rPr>
      <t xml:space="preserve">   25.05.2015г.            </t>
    </r>
    <r>
      <rPr>
        <b/>
        <sz val="12"/>
        <color indexed="8"/>
        <rFont val="Times New Roman"/>
        <family val="1"/>
        <charset val="204"/>
      </rPr>
      <t>группа</t>
    </r>
    <r>
      <rPr>
        <sz val="12"/>
        <color indexed="8"/>
        <rFont val="Times New Roman"/>
        <family val="1"/>
        <charset val="204"/>
      </rPr>
      <t xml:space="preserve">      "Балапан"</t>
    </r>
  </si>
  <si>
    <t>Образовательная область "Социум"</t>
  </si>
  <si>
    <t>Учить правильно  выполненять элементы спортивных игр, применять их в свободной двигательной активности, закреплять интерес к физическим упражнениям и закаливающим процедурам, , развивать навыки самообслуживания, формировать знание основных полезных продуктов питания, умение обращаться к взрослому за помощью при ощущении физической боли у себя или других детей</t>
  </si>
  <si>
    <t xml:space="preserve">Продолжать работу над автаматизацией звуков, введение в словарь слов с противоположным значением, формировать умение рассказывать знакомые произведения, сохраняя последовательность, называть названия понравившихся  художественных произведений, форомировать первоначальное представление о терминах "слово" и "звук", умение правильно держать карандаш и ручку, формировать умение произносить слова и словосочетания, необходимые для общения с окружающими на казахском языке. 
</t>
  </si>
  <si>
    <t>Закреплять умение обобщать числовые значения на основе сравнения групп, называть части суток: утро, день, ночь, сравнивать геометрические фигруры и предметы по величине,  формировать навык преобразования листов бумаги в комочки, спирали, петли, склеивания деталей между собой, собирания композиции, развитие представлений о живой природе, условиях, необходимых для роста растений и животных, умение проявлять сочуствие, сопререживание живым существам</t>
  </si>
  <si>
    <t xml:space="preserve">Совершенствовать умение рисовать деревья, животных, предметы с учетом их особенностей, использовать в рисунке яркие и бледные тона, закрепление навыков лепки посуды по мотивам народных глиняных изделий из целого куска, вдавливая для получения полой формы, развивать технические навыки пользования ножницами, представление о пано, выполнении декоративных копозиций по замыслу, совершенствовать умение играть на детских музыкальных инструментах, слушать игру взрослого на разных музыкальных и шумовых инструментах.
    </t>
  </si>
  <si>
    <t>Совершенствовать умение выполнять в предметно-пространственной развивающей среде игровые действия, отражающие семейные отношения и труд взрослых, расширять знания о декоративном искусстве, музыкальных инструментах казахов, развивать умение знать и называть столицу страны - Нұз-Султан, ее достопримечательности, формировать представление о  проезжей части и светофоре; Формировать представление о человеческих качествах: доброте, любви, вежливости, честности</t>
  </si>
  <si>
    <t>Закреплять умение выполнять комплексы утренней гимнастики, развивать количественные и качественные показатели в выполнении различных видов основных движений, формировать навык организации соревнований со сверстниками, умение правильно держать осанку, самостоятельно следить за опрятным внешним видом, представление об основных мерах профилактики некоторых заболеваний</t>
  </si>
  <si>
    <t>Продолжать работту по закреплению отчетливого произношения сходных по звучанию согласных звуков с-ш, ч-ц, ж-з, л-р, развивать умение строить связные монологические высказывания, творческое рассказывание с придумыванием окончания расказа с помощью взрослого, пересказывать самостоятельно небельшие произведения, сохраняя последовательность сюжета,формирговать предстваления о терминах "звук", "слово", умение  различать твердые и мягкие согласные звуки, развивать умение штриховать,составлять короткие рассказы об игрушках и по картинкам по образцу педагога на казахском языке.</t>
  </si>
  <si>
    <t>формирование умения использовать в речи математические термины и представления о числах и цифрах в пределах 7, формировать представление об овале, умение устонавливать размерные отношения между предметами разной длины, высоты и ширины, закреплять направления движения: слева на право,сверху в низ, умение соблюдать последовательность при назывании дней недели, выполнять задания на логику; закреплять умение соединять небольшие плоскости в одну большую, делать постройки прочными, складывать бумагу пополам и вчетверо в разных направлениях, сглаживая углы; формировать умение вести календарь природы, устанавливать причинно-следственные связи в изменении погоды, называть и различать перелетных и зимующих птиц</t>
  </si>
  <si>
    <t xml:space="preserve">Совершенствоать навыки рисования с натуры и по  представлению (животных, человека, цветы), умения передавать различия в величине и пропорциях предмета, развивать технические навки рисования красками при росовании тонких линий, точек, держать кисть наклонно к бумаге, формировать умение располагать изображения на всей плоскости листа бумаги, в ряд, на одной линии, ширрокой полосе, рисовать элементы казахского орнамента, построенных на различном сочетании прямых линий; развивать умение лепить фигуры человека и животных с соблюдением пропорций, продолжать знакомство с народной игрушкой, развивать технику уставки изделий на подставке, умение объединять однородные поделки в сюжет; закреплять умение пользоваться ножницами, вырезать симметричные предметы из бумаги, сложенной вдвое, формировать навык составления узора из знакомых геометрических элементов на бумаге разной формы; формировать умение различать эмоциональное содержание произведений и их характер, формировать представление о музыкальных жанрах - песня, танец, марш, развивать умение различать высокий регистр, тембр инструмента, выполнять музыкально-ритмические движения в зависимости от характера музыки. </t>
  </si>
  <si>
    <t>Закреплять понятие о родственных связях, умение называть свой возраст, полное имя, фамилию, отчество и имя отчество родителей, других членов семьи, формировать понимание связей между назначением окружающих предметов и материалов, из которых они сделаны, занания о назначении назначении телефона, компьютера, телевизора и правилах их использования, представления и людях разных профессий и значении результатотв труда, расширять знания о родной стране, правилах слушания и исполнениня  гимна с приложенной правой рукой к левой части груди, мальчики при этом снимают головные уборы), расширение представлений о Казахстанской армии и ее назначении, развитие представлений о проезжей части и перекрестке, правилах поведения на дороге; развивать умение проявлять доброту, эмоциональную отзывчивость, уважение к старшим, друзьям, близким</t>
  </si>
  <si>
    <t xml:space="preserve">Закреплять и совершенствовать двигательные умения и навыки в общеразвивающих и основных движениях, формировать навык движения в разном темпе в соответствии с музыкальным сопровождением, самостоятельного выполнения элементов спортивных игр (ведение мяча правой и левой рукой, отбивание мяча о стену несколько раз подряд и т.д), закреплять умение совершать повороты на месте в нужную сторону по команде, совершенствовать выполнение гигиенических процедур, самостоятельное проведение водных закаливающих процедур, </t>
  </si>
  <si>
    <t>Вырабатывать четкую артикуляцию звуков и интонационную выразительность,развивать умение различать предложения по интонации (повествовательное, вопросительное, восклицательное), составлять связный последовательный сюжет, использовать в речи образные слова, эпитеты, сравнения, расширять приемы владения различными видами и жанрами театрализованной деятельности, обучать умению устанавливать последовательность звуков в словах, различать мягкие и твердые согласные звуки, правильно держать спину во время письма, рисовать бордюры и штриховать, формировать умение рассказывать наизусть стихи, пословицы и поговорки на казахском языке</t>
  </si>
  <si>
    <t>Шепелева Виктория</t>
  </si>
  <si>
    <t>Макеева Милана</t>
  </si>
  <si>
    <t>Балабаева Ясмина</t>
  </si>
  <si>
    <t xml:space="preserve">Шамолюк Дмитрий </t>
  </si>
  <si>
    <t>Машанло Камила</t>
  </si>
  <si>
    <t xml:space="preserve">Байдуков Никон </t>
  </si>
  <si>
    <t xml:space="preserve">Белоносов Сергей </t>
  </si>
  <si>
    <t xml:space="preserve">Салимьянов Никита </t>
  </si>
  <si>
    <t xml:space="preserve">Пашаева Дарина </t>
  </si>
  <si>
    <t xml:space="preserve">Филоненко Артем </t>
  </si>
  <si>
    <t>Мова Аниса</t>
  </si>
  <si>
    <t>Дидиева Надежда</t>
  </si>
  <si>
    <t>о результата итогого мониторинга по отслеживанию развития умений и навыков детей</t>
  </si>
  <si>
    <t>Учебный год: 2021-2022       Группа: "Куншуак"     Дата проведения: сентябрь</t>
  </si>
  <si>
    <t>Учебный год: 2021-2022      Группа: "Куншуак"    Дата проведения: январь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</si>
</sst>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р.&quot;_-;_-* \-#,##0.00\ &quot;р.&quot;;_-* &quot;-&quot;??\ &quot;р.&quot;_-;_-@_-"/>
  </numFmts>
  <fonts count="14"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b/>
      <sz val="11"/>
      <color indexed="8"/>
      <name val="Times New Roman"/>
      <family val="1"/>
      <charset val="204"/>
    </font>
    <font>
      <b/>
      <sz val="11"/>
      <color indexed="8"/>
      <name val="Calibri"/>
      <family val="2"/>
      <charset val="204"/>
    </font>
    <font>
      <sz val="10"/>
      <color indexed="8"/>
      <name val="Arial"/>
    </font>
    <font>
      <sz val="11"/>
      <color indexed="8"/>
      <name val="Times New Roman"/>
      <family val="1"/>
      <charset val="204"/>
    </font>
    <font>
      <sz val="12"/>
      <color indexed="8"/>
      <name val="Calibri"/>
      <family val="2"/>
      <charset val="204"/>
    </font>
    <font>
      <sz val="8"/>
      <name val="Calibri"/>
      <family val="2"/>
      <charset val="204"/>
    </font>
    <font>
      <sz val="10"/>
      <color theme="1"/>
      <name val="Calibri"/>
      <family val="2"/>
      <scheme val="minor"/>
    </font>
    <font>
      <sz val="11"/>
      <color rgb="FF000000"/>
      <name val="Calibri"/>
      <family val="2"/>
      <charset val="204"/>
    </font>
    <font>
      <sz val="12"/>
      <color rgb="FF000000"/>
      <name val="Times New Roman"/>
      <family val="1"/>
      <charset val="204"/>
    </font>
    <font>
      <sz val="11"/>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164" fontId="5" fillId="0" borderId="0" applyFont="0" applyFill="0" applyBorder="0" applyAlignment="0" applyProtection="0"/>
    <xf numFmtId="0" fontId="9" fillId="0" borderId="0"/>
  </cellStyleXfs>
  <cellXfs count="56">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9" fillId="0" borderId="0" xfId="2"/>
    <xf numFmtId="0" fontId="3" fillId="0" borderId="1" xfId="2" applyFont="1" applyBorder="1" applyAlignment="1">
      <alignment horizontal="center" vertical="center"/>
    </xf>
    <xf numFmtId="0" fontId="3" fillId="0" borderId="1" xfId="2" applyFont="1" applyBorder="1" applyAlignment="1">
      <alignment horizontal="center" vertical="center" textRotation="90" wrapText="1"/>
    </xf>
    <xf numFmtId="0" fontId="3" fillId="2" borderId="1" xfId="2" applyFont="1" applyFill="1" applyBorder="1" applyAlignment="1">
      <alignment horizontal="center" vertical="center" textRotation="90" wrapText="1"/>
    </xf>
    <xf numFmtId="0" fontId="3" fillId="3" borderId="1" xfId="2" applyFont="1" applyFill="1" applyBorder="1" applyAlignment="1">
      <alignment horizontal="center" vertical="center" textRotation="90" wrapText="1"/>
    </xf>
    <xf numFmtId="0" fontId="3" fillId="4" borderId="1" xfId="2" applyFont="1" applyFill="1" applyBorder="1" applyAlignment="1">
      <alignment horizontal="center" vertical="center" textRotation="90" wrapText="1"/>
    </xf>
    <xf numFmtId="0" fontId="6" fillId="0" borderId="1" xfId="2" applyFont="1" applyBorder="1"/>
    <xf numFmtId="0" fontId="3" fillId="2" borderId="1" xfId="2" applyFont="1" applyFill="1" applyBorder="1"/>
    <xf numFmtId="0" fontId="3" fillId="3" borderId="1" xfId="2" applyFont="1" applyFill="1" applyBorder="1"/>
    <xf numFmtId="0" fontId="3" fillId="4" borderId="1" xfId="2"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3" xfId="0" applyFont="1" applyBorder="1"/>
    <xf numFmtId="0" fontId="4" fillId="0" borderId="1" xfId="0" applyFont="1" applyBorder="1" applyAlignment="1">
      <alignment horizontal="center" vertical="center"/>
    </xf>
    <xf numFmtId="0" fontId="4" fillId="0" borderId="1" xfId="0" applyFont="1" applyBorder="1"/>
    <xf numFmtId="0" fontId="0" fillId="0" borderId="1" xfId="0" applyBorder="1"/>
    <xf numFmtId="0" fontId="0" fillId="0" borderId="1" xfId="0" applyBorder="1" applyAlignment="1">
      <alignment wrapText="1"/>
    </xf>
    <xf numFmtId="0" fontId="3" fillId="5" borderId="1" xfId="0" applyFont="1" applyFill="1" applyBorder="1" applyAlignment="1">
      <alignment horizontal="center" vertical="top" wrapText="1"/>
    </xf>
    <xf numFmtId="0" fontId="7" fillId="0" borderId="1" xfId="0" applyFont="1" applyBorder="1" applyAlignment="1">
      <alignment vertical="top" wrapText="1"/>
    </xf>
    <xf numFmtId="0" fontId="6" fillId="5" borderId="1" xfId="2" applyFont="1" applyFill="1" applyBorder="1"/>
    <xf numFmtId="0" fontId="1" fillId="5" borderId="1" xfId="0" applyFont="1" applyFill="1" applyBorder="1" applyAlignment="1">
      <alignment horizontal="left" vertical="top" wrapText="1"/>
    </xf>
    <xf numFmtId="0" fontId="2" fillId="5" borderId="1" xfId="0" applyFont="1" applyFill="1" applyBorder="1" applyAlignment="1">
      <alignment horizontal="center" vertical="center"/>
    </xf>
    <xf numFmtId="0" fontId="3" fillId="5" borderId="1" xfId="0" applyFont="1" applyFill="1" applyBorder="1" applyAlignment="1">
      <alignment horizont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4" fillId="0" borderId="2"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Border="1" applyAlignment="1">
      <alignment horizontal="center"/>
    </xf>
    <xf numFmtId="0" fontId="4" fillId="0" borderId="1" xfId="0" applyFont="1" applyBorder="1" applyAlignment="1">
      <alignment horizontal="left" vertical="top" wrapText="1"/>
    </xf>
    <xf numFmtId="0" fontId="3" fillId="0" borderId="0" xfId="2" applyFont="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1" fillId="0" borderId="8" xfId="0" applyFont="1" applyBorder="1" applyAlignment="1">
      <alignment vertical="center" wrapText="1"/>
    </xf>
    <xf numFmtId="0" fontId="12" fillId="0" borderId="1" xfId="2" applyFont="1" applyBorder="1"/>
    <xf numFmtId="0" fontId="13" fillId="0" borderId="8" xfId="0" applyFont="1" applyBorder="1" applyAlignment="1">
      <alignment vertical="center" wrapText="1"/>
    </xf>
    <xf numFmtId="0" fontId="11" fillId="0" borderId="8" xfId="0" applyFont="1" applyBorder="1" applyAlignment="1">
      <alignment vertical="top" wrapText="1"/>
    </xf>
  </cellXfs>
  <cellStyles count="3">
    <cellStyle name="Денежный 2"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старт!$D$46</c:f>
              <c:strCache>
                <c:ptCount val="1"/>
                <c:pt idx="0">
                  <c:v>Доля детей с низким уровнем  %</c:v>
                </c:pt>
              </c:strCache>
            </c:strRef>
          </c:tx>
          <c:spPr>
            <a:solidFill>
              <a:srgbClr val="4F81B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старт!$E$46:$J$46</c:f>
              <c:numCache>
                <c:formatCode>General</c:formatCode>
                <c:ptCount val="6"/>
                <c:pt idx="0">
                  <c:v>11.111111111111111</c:v>
                </c:pt>
              </c:numCache>
            </c:numRef>
          </c:val>
          <c:extLst xmlns:c16r2="http://schemas.microsoft.com/office/drawing/2015/06/chart">
            <c:ext xmlns:c16="http://schemas.microsoft.com/office/drawing/2014/chart" uri="{C3380CC4-5D6E-409C-BE32-E72D297353CC}">
              <c16:uniqueId val="{00000000-6F62-4AF1-A58B-894150F3C80B}"/>
            </c:ext>
          </c:extLst>
        </c:ser>
        <c:ser>
          <c:idx val="1"/>
          <c:order val="1"/>
          <c:tx>
            <c:strRef>
              <c:f>старт!$D$47</c:f>
              <c:strCache>
                <c:ptCount val="1"/>
                <c:pt idx="0">
                  <c:v>Доля детей со средним уровнем  %</c:v>
                </c:pt>
              </c:strCache>
            </c:strRef>
          </c:tx>
          <c:spPr>
            <a:solidFill>
              <a:srgbClr val="C0504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старт!$E$47:$J$47</c:f>
              <c:numCache>
                <c:formatCode>General</c:formatCode>
                <c:ptCount val="6"/>
                <c:pt idx="0">
                  <c:v>88.888888888888886</c:v>
                </c:pt>
              </c:numCache>
            </c:numRef>
          </c:val>
          <c:extLst xmlns:c16r2="http://schemas.microsoft.com/office/drawing/2015/06/chart">
            <c:ext xmlns:c16="http://schemas.microsoft.com/office/drawing/2014/chart" uri="{C3380CC4-5D6E-409C-BE32-E72D297353CC}">
              <c16:uniqueId val="{00000001-6F62-4AF1-A58B-894150F3C80B}"/>
            </c:ext>
          </c:extLst>
        </c:ser>
        <c:ser>
          <c:idx val="2"/>
          <c:order val="2"/>
          <c:tx>
            <c:strRef>
              <c:f>старт!$D$48</c:f>
              <c:strCache>
                <c:ptCount val="1"/>
                <c:pt idx="0">
                  <c:v>Доля детей с высоким уровнем  %</c:v>
                </c:pt>
              </c:strCache>
            </c:strRef>
          </c:tx>
          <c:spPr>
            <a:solidFill>
              <a:srgbClr val="9BBB59"/>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старт!$E$48:$J$48</c:f>
              <c:numCache>
                <c:formatCode>General</c:formatCode>
                <c:ptCount val="6"/>
                <c:pt idx="0">
                  <c:v>0</c:v>
                </c:pt>
              </c:numCache>
            </c:numRef>
          </c:val>
          <c:extLst xmlns:c16r2="http://schemas.microsoft.com/office/drawing/2015/06/chart">
            <c:ext xmlns:c16="http://schemas.microsoft.com/office/drawing/2014/chart" uri="{C3380CC4-5D6E-409C-BE32-E72D297353CC}">
              <c16:uniqueId val="{00000002-6F62-4AF1-A58B-894150F3C80B}"/>
            </c:ext>
          </c:extLst>
        </c:ser>
        <c:dLbls>
          <c:showLegendKey val="0"/>
          <c:showVal val="0"/>
          <c:showCatName val="0"/>
          <c:showSerName val="0"/>
          <c:showPercent val="0"/>
          <c:showBubbleSize val="0"/>
        </c:dLbls>
        <c:gapWidth val="219"/>
        <c:overlap val="-27"/>
        <c:axId val="75221248"/>
        <c:axId val="75456512"/>
      </c:barChart>
      <c:catAx>
        <c:axId val="7522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456512"/>
        <c:crosses val="autoZero"/>
        <c:auto val="1"/>
        <c:lblAlgn val="ctr"/>
        <c:lblOffset val="100"/>
        <c:noMultiLvlLbl val="0"/>
      </c:catAx>
      <c:valAx>
        <c:axId val="7545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221248"/>
        <c:crosses val="autoZero"/>
        <c:crossBetween val="between"/>
      </c:valAx>
      <c:spPr>
        <a:noFill/>
        <a:ln w="25400">
          <a:noFill/>
        </a:ln>
      </c:spPr>
    </c:plotArea>
    <c:legend>
      <c:legendPos val="r"/>
      <c:layout>
        <c:manualLayout>
          <c:xMode val="edge"/>
          <c:yMode val="edge"/>
          <c:x val="0.12994374180449231"/>
          <c:y val="0.82298261443161402"/>
          <c:w val="0.7306981423209129"/>
          <c:h val="0.1366461699433623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Лист22!$C$17</c:f>
              <c:strCache>
                <c:ptCount val="1"/>
                <c:pt idx="0">
                  <c:v>стартовый</c:v>
                </c:pt>
              </c:strCache>
            </c:strRef>
          </c:tx>
          <c:spPr>
            <a:solidFill>
              <a:srgbClr val="4F81B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81-4FB7-9100-13EA0F700049}"/>
            </c:ext>
          </c:extLst>
        </c:ser>
        <c:ser>
          <c:idx val="1"/>
          <c:order val="1"/>
          <c:tx>
            <c:strRef>
              <c:f>Лист22!$C$18</c:f>
              <c:strCache>
                <c:ptCount val="1"/>
                <c:pt idx="0">
                  <c:v>промежуточный</c:v>
                </c:pt>
              </c:strCache>
            </c:strRef>
          </c:tx>
          <c:spPr>
            <a:solidFill>
              <a:srgbClr val="C0504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D781-4FB7-9100-13EA0F700049}"/>
            </c:ext>
          </c:extLst>
        </c:ser>
        <c:ser>
          <c:idx val="2"/>
          <c:order val="2"/>
          <c:tx>
            <c:strRef>
              <c:f>Лист22!$C$19</c:f>
              <c:strCache>
                <c:ptCount val="1"/>
                <c:pt idx="0">
                  <c:v>итоговый</c:v>
                </c:pt>
              </c:strCache>
            </c:strRef>
          </c:tx>
          <c:spPr>
            <a:solidFill>
              <a:srgbClr val="9BBB59"/>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D781-4FB7-9100-13EA0F700049}"/>
            </c:ext>
          </c:extLst>
        </c:ser>
        <c:dLbls>
          <c:showLegendKey val="0"/>
          <c:showVal val="0"/>
          <c:showCatName val="0"/>
          <c:showSerName val="0"/>
          <c:showPercent val="0"/>
          <c:showBubbleSize val="0"/>
        </c:dLbls>
        <c:gapWidth val="150"/>
        <c:shape val="box"/>
        <c:axId val="75265152"/>
        <c:axId val="75266688"/>
        <c:axId val="0"/>
      </c:bar3DChart>
      <c:catAx>
        <c:axId val="7526515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266688"/>
        <c:crosses val="autoZero"/>
        <c:auto val="1"/>
        <c:lblAlgn val="ctr"/>
        <c:lblOffset val="100"/>
        <c:noMultiLvlLbl val="0"/>
      </c:catAx>
      <c:valAx>
        <c:axId val="75266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265152"/>
        <c:crosses val="autoZero"/>
        <c:crossBetween val="between"/>
      </c:valAx>
      <c:spPr>
        <a:noFill/>
        <a:ln w="25400">
          <a:noFill/>
        </a:ln>
      </c:spPr>
    </c:plotArea>
    <c:legend>
      <c:legendPos val="r"/>
      <c:layout>
        <c:manualLayout>
          <c:xMode val="edge"/>
          <c:yMode val="edge"/>
          <c:x val="0.3444924406047517"/>
          <c:y val="0.90032154340836013"/>
          <c:w val="0.29049676025917942"/>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Лист23!$C$17</c:f>
              <c:strCache>
                <c:ptCount val="1"/>
                <c:pt idx="0">
                  <c:v>стартовый</c:v>
                </c:pt>
              </c:strCache>
            </c:strRef>
          </c:tx>
          <c:spPr>
            <a:solidFill>
              <a:srgbClr val="4F81B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50-4258-B58F-0B50FCCB6DFB}"/>
            </c:ext>
          </c:extLst>
        </c:ser>
        <c:ser>
          <c:idx val="1"/>
          <c:order val="1"/>
          <c:tx>
            <c:strRef>
              <c:f>Лист23!$C$18</c:f>
              <c:strCache>
                <c:ptCount val="1"/>
                <c:pt idx="0">
                  <c:v>промежуточный</c:v>
                </c:pt>
              </c:strCache>
            </c:strRef>
          </c:tx>
          <c:spPr>
            <a:solidFill>
              <a:srgbClr val="C0504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B50-4258-B58F-0B50FCCB6DFB}"/>
            </c:ext>
          </c:extLst>
        </c:ser>
        <c:ser>
          <c:idx val="2"/>
          <c:order val="2"/>
          <c:tx>
            <c:strRef>
              <c:f>Лист23!$C$19</c:f>
              <c:strCache>
                <c:ptCount val="1"/>
                <c:pt idx="0">
                  <c:v>итоговый</c:v>
                </c:pt>
              </c:strCache>
            </c:strRef>
          </c:tx>
          <c:spPr>
            <a:solidFill>
              <a:srgbClr val="9BBB59"/>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B50-4258-B58F-0B50FCCB6DFB}"/>
            </c:ext>
          </c:extLst>
        </c:ser>
        <c:dLbls>
          <c:showLegendKey val="0"/>
          <c:showVal val="0"/>
          <c:showCatName val="0"/>
          <c:showSerName val="0"/>
          <c:showPercent val="0"/>
          <c:showBubbleSize val="0"/>
        </c:dLbls>
        <c:gapWidth val="150"/>
        <c:shape val="box"/>
        <c:axId val="75368320"/>
        <c:axId val="75369856"/>
        <c:axId val="0"/>
      </c:bar3DChart>
      <c:catAx>
        <c:axId val="75368320"/>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369856"/>
        <c:crosses val="autoZero"/>
        <c:auto val="1"/>
        <c:lblAlgn val="ctr"/>
        <c:lblOffset val="100"/>
        <c:noMultiLvlLbl val="0"/>
      </c:catAx>
      <c:valAx>
        <c:axId val="75369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368320"/>
        <c:crosses val="autoZero"/>
        <c:crossBetween val="between"/>
      </c:valAx>
      <c:spPr>
        <a:noFill/>
        <a:ln w="25400">
          <a:noFill/>
        </a:ln>
      </c:spPr>
    </c:plotArea>
    <c:legend>
      <c:legendPos val="r"/>
      <c:layout>
        <c:manualLayout>
          <c:xMode val="edge"/>
          <c:yMode val="edge"/>
          <c:x val="0.35038932146829821"/>
          <c:y val="0.90127388535031849"/>
          <c:w val="0.2992213570634038"/>
          <c:h val="7.0063694267515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Лист24!$C$17</c:f>
              <c:strCache>
                <c:ptCount val="1"/>
                <c:pt idx="0">
                  <c:v>стартовый</c:v>
                </c:pt>
              </c:strCache>
            </c:strRef>
          </c:tx>
          <c:spPr>
            <a:solidFill>
              <a:srgbClr val="4F81B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33-4C3A-BACC-C22BBF883E9D}"/>
            </c:ext>
          </c:extLst>
        </c:ser>
        <c:ser>
          <c:idx val="1"/>
          <c:order val="1"/>
          <c:tx>
            <c:strRef>
              <c:f>Лист24!$C$18</c:f>
              <c:strCache>
                <c:ptCount val="1"/>
                <c:pt idx="0">
                  <c:v>промежуточный</c:v>
                </c:pt>
              </c:strCache>
            </c:strRef>
          </c:tx>
          <c:spPr>
            <a:solidFill>
              <a:srgbClr val="C0504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CF33-4C3A-BACC-C22BBF883E9D}"/>
            </c:ext>
          </c:extLst>
        </c:ser>
        <c:ser>
          <c:idx val="2"/>
          <c:order val="2"/>
          <c:tx>
            <c:strRef>
              <c:f>Лист24!$C$19</c:f>
              <c:strCache>
                <c:ptCount val="1"/>
                <c:pt idx="0">
                  <c:v>итоговый</c:v>
                </c:pt>
              </c:strCache>
            </c:strRef>
          </c:tx>
          <c:spPr>
            <a:solidFill>
              <a:srgbClr val="9BBB59"/>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CF33-4C3A-BACC-C22BBF883E9D}"/>
            </c:ext>
          </c:extLst>
        </c:ser>
        <c:dLbls>
          <c:showLegendKey val="0"/>
          <c:showVal val="0"/>
          <c:showCatName val="0"/>
          <c:showSerName val="0"/>
          <c:showPercent val="0"/>
          <c:showBubbleSize val="0"/>
        </c:dLbls>
        <c:gapWidth val="150"/>
        <c:shape val="box"/>
        <c:axId val="75516544"/>
        <c:axId val="75522432"/>
        <c:axId val="0"/>
      </c:bar3DChart>
      <c:catAx>
        <c:axId val="7551654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522432"/>
        <c:crosses val="autoZero"/>
        <c:auto val="1"/>
        <c:lblAlgn val="ctr"/>
        <c:lblOffset val="100"/>
        <c:noMultiLvlLbl val="0"/>
      </c:catAx>
      <c:valAx>
        <c:axId val="7552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516544"/>
        <c:crosses val="autoZero"/>
        <c:crossBetween val="between"/>
      </c:valAx>
      <c:spPr>
        <a:noFill/>
        <a:ln w="25400">
          <a:noFill/>
        </a:ln>
      </c:spPr>
    </c:plotArea>
    <c:legend>
      <c:legendPos val="r"/>
      <c:layout>
        <c:manualLayout>
          <c:xMode val="edge"/>
          <c:yMode val="edge"/>
          <c:x val="0.35287768144094572"/>
          <c:y val="0.89562584052057259"/>
          <c:w val="0.29207414248496727"/>
          <c:h val="7.40743176370398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Лист25!$C$17</c:f>
              <c:strCache>
                <c:ptCount val="1"/>
                <c:pt idx="0">
                  <c:v>стартовый</c:v>
                </c:pt>
              </c:strCache>
            </c:strRef>
          </c:tx>
          <c:spPr>
            <a:solidFill>
              <a:srgbClr val="4F81B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FA-4B66-9CDF-4BA46C067680}"/>
            </c:ext>
          </c:extLst>
        </c:ser>
        <c:ser>
          <c:idx val="1"/>
          <c:order val="1"/>
          <c:tx>
            <c:strRef>
              <c:f>Лист25!$C$18</c:f>
              <c:strCache>
                <c:ptCount val="1"/>
                <c:pt idx="0">
                  <c:v>промежуточный</c:v>
                </c:pt>
              </c:strCache>
            </c:strRef>
          </c:tx>
          <c:spPr>
            <a:solidFill>
              <a:srgbClr val="C0504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82FA-4B66-9CDF-4BA46C067680}"/>
            </c:ext>
          </c:extLst>
        </c:ser>
        <c:ser>
          <c:idx val="2"/>
          <c:order val="2"/>
          <c:tx>
            <c:strRef>
              <c:f>Лист25!$C$19</c:f>
              <c:strCache>
                <c:ptCount val="1"/>
                <c:pt idx="0">
                  <c:v>итоговый</c:v>
                </c:pt>
              </c:strCache>
            </c:strRef>
          </c:tx>
          <c:spPr>
            <a:solidFill>
              <a:srgbClr val="9BBB59"/>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82FA-4B66-9CDF-4BA46C067680}"/>
            </c:ext>
          </c:extLst>
        </c:ser>
        <c:dLbls>
          <c:showLegendKey val="0"/>
          <c:showVal val="0"/>
          <c:showCatName val="0"/>
          <c:showSerName val="0"/>
          <c:showPercent val="0"/>
          <c:showBubbleSize val="0"/>
        </c:dLbls>
        <c:gapWidth val="150"/>
        <c:shape val="box"/>
        <c:axId val="75562368"/>
        <c:axId val="75650176"/>
        <c:axId val="0"/>
      </c:bar3DChart>
      <c:catAx>
        <c:axId val="7556236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650176"/>
        <c:crosses val="autoZero"/>
        <c:auto val="1"/>
        <c:lblAlgn val="ctr"/>
        <c:lblOffset val="100"/>
        <c:noMultiLvlLbl val="0"/>
      </c:catAx>
      <c:valAx>
        <c:axId val="75650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562368"/>
        <c:crosses val="autoZero"/>
        <c:crossBetween val="between"/>
      </c:valAx>
      <c:spPr>
        <a:noFill/>
        <a:ln w="25400">
          <a:noFill/>
        </a:ln>
      </c:spPr>
    </c:plotArea>
    <c:legend>
      <c:legendPos val="r"/>
      <c:layout>
        <c:manualLayout>
          <c:xMode val="edge"/>
          <c:yMode val="edge"/>
          <c:x val="0.35191294389615785"/>
          <c:y val="0.90123728430412176"/>
          <c:w val="0.29398938480765996"/>
          <c:h val="6.790143922839275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Лист26!$C$17</c:f>
              <c:strCache>
                <c:ptCount val="1"/>
                <c:pt idx="0">
                  <c:v>стартовый</c:v>
                </c:pt>
              </c:strCache>
            </c:strRef>
          </c:tx>
          <c:spPr>
            <a:solidFill>
              <a:srgbClr val="4F81B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88-4156-B37A-C85D84EEB85C}"/>
            </c:ext>
          </c:extLst>
        </c:ser>
        <c:ser>
          <c:idx val="1"/>
          <c:order val="1"/>
          <c:tx>
            <c:strRef>
              <c:f>Лист26!$C$18</c:f>
              <c:strCache>
                <c:ptCount val="1"/>
                <c:pt idx="0">
                  <c:v>промежуточный</c:v>
                </c:pt>
              </c:strCache>
            </c:strRef>
          </c:tx>
          <c:spPr>
            <a:solidFill>
              <a:srgbClr val="C0504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C388-4156-B37A-C85D84EEB85C}"/>
            </c:ext>
          </c:extLst>
        </c:ser>
        <c:ser>
          <c:idx val="2"/>
          <c:order val="2"/>
          <c:tx>
            <c:strRef>
              <c:f>Лист26!$C$19</c:f>
              <c:strCache>
                <c:ptCount val="1"/>
                <c:pt idx="0">
                  <c:v>итоговый</c:v>
                </c:pt>
              </c:strCache>
            </c:strRef>
          </c:tx>
          <c:spPr>
            <a:solidFill>
              <a:srgbClr val="9BBB59"/>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C388-4156-B37A-C85D84EEB85C}"/>
            </c:ext>
          </c:extLst>
        </c:ser>
        <c:dLbls>
          <c:showLegendKey val="0"/>
          <c:showVal val="0"/>
          <c:showCatName val="0"/>
          <c:showSerName val="0"/>
          <c:showPercent val="0"/>
          <c:showBubbleSize val="0"/>
        </c:dLbls>
        <c:gapWidth val="150"/>
        <c:shape val="box"/>
        <c:axId val="94732672"/>
        <c:axId val="94734208"/>
        <c:axId val="0"/>
      </c:bar3DChart>
      <c:catAx>
        <c:axId val="9473267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734208"/>
        <c:crosses val="autoZero"/>
        <c:auto val="1"/>
        <c:lblAlgn val="ctr"/>
        <c:lblOffset val="100"/>
        <c:noMultiLvlLbl val="0"/>
      </c:catAx>
      <c:valAx>
        <c:axId val="94734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732672"/>
        <c:crosses val="autoZero"/>
        <c:crossBetween val="between"/>
      </c:valAx>
      <c:spPr>
        <a:noFill/>
        <a:ln w="25400">
          <a:noFill/>
        </a:ln>
      </c:spPr>
    </c:plotArea>
    <c:legend>
      <c:legendPos val="r"/>
      <c:layout>
        <c:manualLayout>
          <c:xMode val="edge"/>
          <c:yMode val="edge"/>
          <c:x val="0.34680172690635402"/>
          <c:y val="0.92212118538619969"/>
          <c:w val="0.30190829947511089"/>
          <c:h val="6.853603404897433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Лист27!$C$17</c:f>
              <c:strCache>
                <c:ptCount val="1"/>
                <c:pt idx="0">
                  <c:v>стартовый</c:v>
                </c:pt>
              </c:strCache>
            </c:strRef>
          </c:tx>
          <c:spPr>
            <a:solidFill>
              <a:srgbClr val="4F81B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AF-466F-A6F0-77DD978D79F3}"/>
            </c:ext>
          </c:extLst>
        </c:ser>
        <c:ser>
          <c:idx val="1"/>
          <c:order val="1"/>
          <c:tx>
            <c:strRef>
              <c:f>Лист27!$C$18</c:f>
              <c:strCache>
                <c:ptCount val="1"/>
                <c:pt idx="0">
                  <c:v>промежуточный</c:v>
                </c:pt>
              </c:strCache>
            </c:strRef>
          </c:tx>
          <c:spPr>
            <a:solidFill>
              <a:srgbClr val="C0504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DFAF-466F-A6F0-77DD978D79F3}"/>
            </c:ext>
          </c:extLst>
        </c:ser>
        <c:ser>
          <c:idx val="2"/>
          <c:order val="2"/>
          <c:tx>
            <c:strRef>
              <c:f>Лист27!$C$19</c:f>
              <c:strCache>
                <c:ptCount val="1"/>
                <c:pt idx="0">
                  <c:v>итоговый</c:v>
                </c:pt>
              </c:strCache>
            </c:strRef>
          </c:tx>
          <c:spPr>
            <a:solidFill>
              <a:srgbClr val="9BBB59"/>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DFAF-466F-A6F0-77DD978D79F3}"/>
            </c:ext>
          </c:extLst>
        </c:ser>
        <c:dLbls>
          <c:showLegendKey val="0"/>
          <c:showVal val="0"/>
          <c:showCatName val="0"/>
          <c:showSerName val="0"/>
          <c:showPercent val="0"/>
          <c:showBubbleSize val="0"/>
        </c:dLbls>
        <c:gapWidth val="150"/>
        <c:shape val="box"/>
        <c:axId val="94778496"/>
        <c:axId val="94780032"/>
        <c:axId val="0"/>
      </c:bar3DChart>
      <c:catAx>
        <c:axId val="9477849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780032"/>
        <c:crosses val="autoZero"/>
        <c:auto val="1"/>
        <c:lblAlgn val="ctr"/>
        <c:lblOffset val="100"/>
        <c:noMultiLvlLbl val="0"/>
      </c:catAx>
      <c:valAx>
        <c:axId val="9478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778496"/>
        <c:crosses val="autoZero"/>
        <c:crossBetween val="between"/>
      </c:valAx>
      <c:spPr>
        <a:noFill/>
        <a:ln w="25400">
          <a:noFill/>
        </a:ln>
      </c:spPr>
    </c:plotArea>
    <c:legend>
      <c:legendPos val="r"/>
      <c:layout>
        <c:manualLayout>
          <c:xMode val="edge"/>
          <c:yMode val="edge"/>
          <c:x val="0.34082840236686412"/>
          <c:y val="0.91066282420749278"/>
          <c:w val="0.31834319526627236"/>
          <c:h val="6.340057636887608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Лист28!$C$17</c:f>
              <c:strCache>
                <c:ptCount val="1"/>
                <c:pt idx="0">
                  <c:v>стартовый</c:v>
                </c:pt>
              </c:strCache>
            </c:strRef>
          </c:tx>
          <c:spPr>
            <a:solidFill>
              <a:srgbClr val="4F81B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27-4EB5-80DB-06D1EE4D9528}"/>
            </c:ext>
          </c:extLst>
        </c:ser>
        <c:ser>
          <c:idx val="1"/>
          <c:order val="1"/>
          <c:tx>
            <c:strRef>
              <c:f>Лист28!$C$18</c:f>
              <c:strCache>
                <c:ptCount val="1"/>
                <c:pt idx="0">
                  <c:v>промежуточный</c:v>
                </c:pt>
              </c:strCache>
            </c:strRef>
          </c:tx>
          <c:spPr>
            <a:solidFill>
              <a:srgbClr val="C0504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727-4EB5-80DB-06D1EE4D9528}"/>
            </c:ext>
          </c:extLst>
        </c:ser>
        <c:ser>
          <c:idx val="2"/>
          <c:order val="2"/>
          <c:tx>
            <c:strRef>
              <c:f>Лист28!$C$19</c:f>
              <c:strCache>
                <c:ptCount val="1"/>
                <c:pt idx="0">
                  <c:v>итоговый</c:v>
                </c:pt>
              </c:strCache>
            </c:strRef>
          </c:tx>
          <c:spPr>
            <a:solidFill>
              <a:srgbClr val="9BBB59"/>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727-4EB5-80DB-06D1EE4D9528}"/>
            </c:ext>
          </c:extLst>
        </c:ser>
        <c:dLbls>
          <c:showLegendKey val="0"/>
          <c:showVal val="0"/>
          <c:showCatName val="0"/>
          <c:showSerName val="0"/>
          <c:showPercent val="0"/>
          <c:showBubbleSize val="0"/>
        </c:dLbls>
        <c:gapWidth val="150"/>
        <c:shape val="box"/>
        <c:axId val="94893952"/>
        <c:axId val="94895488"/>
        <c:axId val="0"/>
      </c:bar3DChart>
      <c:catAx>
        <c:axId val="9489395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895488"/>
        <c:crosses val="autoZero"/>
        <c:auto val="1"/>
        <c:lblAlgn val="ctr"/>
        <c:lblOffset val="100"/>
        <c:noMultiLvlLbl val="0"/>
      </c:catAx>
      <c:valAx>
        <c:axId val="9489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893952"/>
        <c:crosses val="autoZero"/>
        <c:crossBetween val="between"/>
      </c:valAx>
      <c:spPr>
        <a:noFill/>
        <a:ln w="25400">
          <a:noFill/>
        </a:ln>
      </c:spPr>
    </c:plotArea>
    <c:legend>
      <c:legendPos val="r"/>
      <c:layout>
        <c:manualLayout>
          <c:xMode val="edge"/>
          <c:yMode val="edge"/>
          <c:x val="0.33411507988526262"/>
          <c:y val="0.89836065573770463"/>
          <c:w val="0.31535774206714257"/>
          <c:h val="7.213114754098361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Лист29!$C$17</c:f>
              <c:strCache>
                <c:ptCount val="1"/>
                <c:pt idx="0">
                  <c:v>стартовый</c:v>
                </c:pt>
              </c:strCache>
            </c:strRef>
          </c:tx>
          <c:spPr>
            <a:solidFill>
              <a:srgbClr val="4F81B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CA-4A3A-8AD5-F91C7CE9AACD}"/>
            </c:ext>
          </c:extLst>
        </c:ser>
        <c:ser>
          <c:idx val="1"/>
          <c:order val="1"/>
          <c:tx>
            <c:strRef>
              <c:f>Лист29!$C$18</c:f>
              <c:strCache>
                <c:ptCount val="1"/>
                <c:pt idx="0">
                  <c:v>промежуточный</c:v>
                </c:pt>
              </c:strCache>
            </c:strRef>
          </c:tx>
          <c:spPr>
            <a:solidFill>
              <a:srgbClr val="C0504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EBCA-4A3A-8AD5-F91C7CE9AACD}"/>
            </c:ext>
          </c:extLst>
        </c:ser>
        <c:ser>
          <c:idx val="2"/>
          <c:order val="2"/>
          <c:tx>
            <c:strRef>
              <c:f>Лист29!$C$19</c:f>
              <c:strCache>
                <c:ptCount val="1"/>
                <c:pt idx="0">
                  <c:v>итоговый</c:v>
                </c:pt>
              </c:strCache>
            </c:strRef>
          </c:tx>
          <c:spPr>
            <a:solidFill>
              <a:srgbClr val="9BBB59"/>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EBCA-4A3A-8AD5-F91C7CE9AACD}"/>
            </c:ext>
          </c:extLst>
        </c:ser>
        <c:dLbls>
          <c:showLegendKey val="0"/>
          <c:showVal val="0"/>
          <c:showCatName val="0"/>
          <c:showSerName val="0"/>
          <c:showPercent val="0"/>
          <c:showBubbleSize val="0"/>
        </c:dLbls>
        <c:gapWidth val="150"/>
        <c:shape val="box"/>
        <c:axId val="94952064"/>
        <c:axId val="94962048"/>
        <c:axId val="0"/>
      </c:bar3DChart>
      <c:catAx>
        <c:axId val="9495206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962048"/>
        <c:crosses val="autoZero"/>
        <c:auto val="1"/>
        <c:lblAlgn val="ctr"/>
        <c:lblOffset val="100"/>
        <c:noMultiLvlLbl val="0"/>
      </c:catAx>
      <c:valAx>
        <c:axId val="94962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4952064"/>
        <c:crosses val="autoZero"/>
        <c:crossBetween val="between"/>
      </c:valAx>
      <c:spPr>
        <a:noFill/>
        <a:ln w="25400">
          <a:noFill/>
        </a:ln>
      </c:spPr>
    </c:plotArea>
    <c:legend>
      <c:legendPos val="r"/>
      <c:layout>
        <c:manualLayout>
          <c:xMode val="edge"/>
          <c:yMode val="edge"/>
          <c:x val="0.3554605712684501"/>
          <c:y val="0.91267731167103849"/>
          <c:w val="0.28800871587714777"/>
          <c:h val="6.197191622457668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Лист30!$C$17</c:f>
              <c:strCache>
                <c:ptCount val="1"/>
                <c:pt idx="0">
                  <c:v>стартовый</c:v>
                </c:pt>
              </c:strCache>
            </c:strRef>
          </c:tx>
          <c:spPr>
            <a:solidFill>
              <a:srgbClr val="4F81B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06-401A-8083-A192E22A356F}"/>
            </c:ext>
          </c:extLst>
        </c:ser>
        <c:ser>
          <c:idx val="1"/>
          <c:order val="1"/>
          <c:tx>
            <c:strRef>
              <c:f>Лист30!$C$18</c:f>
              <c:strCache>
                <c:ptCount val="1"/>
                <c:pt idx="0">
                  <c:v>промежуточный</c:v>
                </c:pt>
              </c:strCache>
            </c:strRef>
          </c:tx>
          <c:spPr>
            <a:solidFill>
              <a:srgbClr val="C0504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5B06-401A-8083-A192E22A356F}"/>
            </c:ext>
          </c:extLst>
        </c:ser>
        <c:ser>
          <c:idx val="2"/>
          <c:order val="2"/>
          <c:tx>
            <c:strRef>
              <c:f>Лист30!$C$19</c:f>
              <c:strCache>
                <c:ptCount val="1"/>
                <c:pt idx="0">
                  <c:v>итоговый</c:v>
                </c:pt>
              </c:strCache>
            </c:strRef>
          </c:tx>
          <c:spPr>
            <a:solidFill>
              <a:srgbClr val="9BBB59"/>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5B06-401A-8083-A192E22A356F}"/>
            </c:ext>
          </c:extLst>
        </c:ser>
        <c:dLbls>
          <c:showLegendKey val="0"/>
          <c:showVal val="0"/>
          <c:showCatName val="0"/>
          <c:showSerName val="0"/>
          <c:showPercent val="0"/>
          <c:showBubbleSize val="0"/>
        </c:dLbls>
        <c:gapWidth val="150"/>
        <c:shape val="box"/>
        <c:axId val="95125504"/>
        <c:axId val="95127040"/>
        <c:axId val="0"/>
      </c:bar3DChart>
      <c:catAx>
        <c:axId val="9512550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5127040"/>
        <c:crosses val="autoZero"/>
        <c:auto val="1"/>
        <c:lblAlgn val="ctr"/>
        <c:lblOffset val="100"/>
        <c:noMultiLvlLbl val="0"/>
      </c:catAx>
      <c:valAx>
        <c:axId val="9512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5125504"/>
        <c:crosses val="autoZero"/>
        <c:crossBetween val="between"/>
      </c:valAx>
      <c:spPr>
        <a:noFill/>
        <a:ln w="25400">
          <a:noFill/>
        </a:ln>
      </c:spPr>
    </c:plotArea>
    <c:legend>
      <c:legendPos val="r"/>
      <c:layout>
        <c:manualLayout>
          <c:xMode val="edge"/>
          <c:yMode val="edge"/>
          <c:x val="0.35593220338983073"/>
          <c:y val="0.90909217014960553"/>
          <c:w val="0.28495762711864431"/>
          <c:h val="6.25000866977853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промежут!$D$46</c:f>
              <c:strCache>
                <c:ptCount val="1"/>
                <c:pt idx="0">
                  <c:v>Доля детей с низким уровнем  %</c:v>
                </c:pt>
              </c:strCache>
            </c:strRef>
          </c:tx>
          <c:spPr>
            <a:solidFill>
              <a:srgbClr val="4F81B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промежут!$E$46:$J$46</c:f>
              <c:numCache>
                <c:formatCode>General</c:formatCode>
                <c:ptCount val="6"/>
                <c:pt idx="0">
                  <c:v>11.111111111111111</c:v>
                </c:pt>
                <c:pt idx="2">
                  <c:v>8.3333333333333321</c:v>
                </c:pt>
              </c:numCache>
            </c:numRef>
          </c:val>
          <c:extLst xmlns:c16r2="http://schemas.microsoft.com/office/drawing/2015/06/chart">
            <c:ext xmlns:c16="http://schemas.microsoft.com/office/drawing/2014/chart" uri="{C3380CC4-5D6E-409C-BE32-E72D297353CC}">
              <c16:uniqueId val="{00000000-23EE-4D4F-AB79-F809BE20F05E}"/>
            </c:ext>
          </c:extLst>
        </c:ser>
        <c:ser>
          <c:idx val="1"/>
          <c:order val="1"/>
          <c:tx>
            <c:strRef>
              <c:f>промежут!$D$47</c:f>
              <c:strCache>
                <c:ptCount val="1"/>
                <c:pt idx="0">
                  <c:v>Доля детей со средним уровнем  %</c:v>
                </c:pt>
              </c:strCache>
            </c:strRef>
          </c:tx>
          <c:spPr>
            <a:solidFill>
              <a:srgbClr val="C0504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промежут!$E$47:$J$47</c:f>
              <c:numCache>
                <c:formatCode>General</c:formatCode>
                <c:ptCount val="6"/>
                <c:pt idx="0">
                  <c:v>88.888888888888886</c:v>
                </c:pt>
                <c:pt idx="2">
                  <c:v>58.333333333333336</c:v>
                </c:pt>
              </c:numCache>
            </c:numRef>
          </c:val>
          <c:extLst xmlns:c16r2="http://schemas.microsoft.com/office/drawing/2015/06/chart">
            <c:ext xmlns:c16="http://schemas.microsoft.com/office/drawing/2014/chart" uri="{C3380CC4-5D6E-409C-BE32-E72D297353CC}">
              <c16:uniqueId val="{00000001-23EE-4D4F-AB79-F809BE20F05E}"/>
            </c:ext>
          </c:extLst>
        </c:ser>
        <c:ser>
          <c:idx val="2"/>
          <c:order val="2"/>
          <c:tx>
            <c:strRef>
              <c:f>промежут!$D$48</c:f>
              <c:strCache>
                <c:ptCount val="1"/>
                <c:pt idx="0">
                  <c:v>Доля детей с высоким уровнем  %</c:v>
                </c:pt>
              </c:strCache>
            </c:strRef>
          </c:tx>
          <c:spPr>
            <a:solidFill>
              <a:srgbClr val="9BBB59"/>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промежут!$E$48:$J$48</c:f>
              <c:numCache>
                <c:formatCode>General</c:formatCode>
                <c:ptCount val="6"/>
                <c:pt idx="0">
                  <c:v>0</c:v>
                </c:pt>
                <c:pt idx="2">
                  <c:v>33.333333333333329</c:v>
                </c:pt>
              </c:numCache>
            </c:numRef>
          </c:val>
          <c:extLst xmlns:c16r2="http://schemas.microsoft.com/office/drawing/2015/06/chart">
            <c:ext xmlns:c16="http://schemas.microsoft.com/office/drawing/2014/chart" uri="{C3380CC4-5D6E-409C-BE32-E72D297353CC}">
              <c16:uniqueId val="{00000002-23EE-4D4F-AB79-F809BE20F05E}"/>
            </c:ext>
          </c:extLst>
        </c:ser>
        <c:dLbls>
          <c:showLegendKey val="0"/>
          <c:showVal val="0"/>
          <c:showCatName val="0"/>
          <c:showSerName val="0"/>
          <c:showPercent val="0"/>
          <c:showBubbleSize val="0"/>
        </c:dLbls>
        <c:gapWidth val="219"/>
        <c:overlap val="-27"/>
        <c:axId val="72482816"/>
        <c:axId val="72484352"/>
      </c:barChart>
      <c:catAx>
        <c:axId val="7248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484352"/>
        <c:crosses val="autoZero"/>
        <c:auto val="1"/>
        <c:lblAlgn val="ctr"/>
        <c:lblOffset val="100"/>
        <c:noMultiLvlLbl val="0"/>
      </c:catAx>
      <c:valAx>
        <c:axId val="72484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482816"/>
        <c:crosses val="autoZero"/>
        <c:crossBetween val="between"/>
      </c:valAx>
      <c:spPr>
        <a:noFill/>
        <a:ln w="25400">
          <a:noFill/>
        </a:ln>
      </c:spPr>
    </c:plotArea>
    <c:legend>
      <c:legendPos val="r"/>
      <c:layout>
        <c:manualLayout>
          <c:xMode val="edge"/>
          <c:yMode val="edge"/>
          <c:x val="8.7500178019567956E-2"/>
          <c:y val="0.8368083930406125"/>
          <c:w val="0.80833497789505571"/>
          <c:h val="0.1527782958248421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итог!$D$47</c:f>
              <c:strCache>
                <c:ptCount val="1"/>
                <c:pt idx="0">
                  <c:v>Доля детей со средним уровнем  %</c:v>
                </c:pt>
              </c:strCache>
            </c:strRef>
          </c:tx>
          <c:spPr>
            <a:solidFill>
              <a:srgbClr val="4F81BD"/>
            </a:solidFill>
            <a:ln w="25400">
              <a:noFill/>
            </a:ln>
          </c:spPr>
          <c:invertIfNegative val="0"/>
          <c:cat>
            <c:numRef>
              <c:f>итог!$E$46:$J$46</c:f>
              <c:numCache>
                <c:formatCode>General</c:formatCode>
                <c:ptCount val="6"/>
                <c:pt idx="0">
                  <c:v>11.111111111111111</c:v>
                </c:pt>
                <c:pt idx="2">
                  <c:v>0</c:v>
                </c:pt>
              </c:numCache>
            </c:numRef>
          </c:cat>
          <c:val>
            <c:numRef>
              <c:f>итог!$E$47:$J$47</c:f>
              <c:numCache>
                <c:formatCode>General</c:formatCode>
                <c:ptCount val="6"/>
                <c:pt idx="0">
                  <c:v>88.888888888888886</c:v>
                </c:pt>
                <c:pt idx="2">
                  <c:v>41.666666666666671</c:v>
                </c:pt>
              </c:numCache>
            </c:numRef>
          </c:val>
          <c:extLst xmlns:c16r2="http://schemas.microsoft.com/office/drawing/2015/06/chart">
            <c:ext xmlns:c16="http://schemas.microsoft.com/office/drawing/2014/chart" uri="{C3380CC4-5D6E-409C-BE32-E72D297353CC}">
              <c16:uniqueId val="{00000000-7158-4D10-9241-02A1F3D6234F}"/>
            </c:ext>
          </c:extLst>
        </c:ser>
        <c:ser>
          <c:idx val="1"/>
          <c:order val="1"/>
          <c:tx>
            <c:strRef>
              <c:f>итог!$D$48</c:f>
              <c:strCache>
                <c:ptCount val="1"/>
                <c:pt idx="0">
                  <c:v>Доля детей с высоким уровнем  %</c:v>
                </c:pt>
              </c:strCache>
            </c:strRef>
          </c:tx>
          <c:spPr>
            <a:solidFill>
              <a:srgbClr val="C0504D"/>
            </a:solidFill>
            <a:ln w="25400">
              <a:noFill/>
            </a:ln>
          </c:spPr>
          <c:invertIfNegative val="0"/>
          <c:cat>
            <c:numRef>
              <c:f>итог!$E$46:$J$46</c:f>
              <c:numCache>
                <c:formatCode>General</c:formatCode>
                <c:ptCount val="6"/>
                <c:pt idx="0">
                  <c:v>11.111111111111111</c:v>
                </c:pt>
                <c:pt idx="2">
                  <c:v>0</c:v>
                </c:pt>
              </c:numCache>
            </c:numRef>
          </c:cat>
          <c:val>
            <c:numRef>
              <c:f>итог!$E$48:$J$48</c:f>
              <c:numCache>
                <c:formatCode>General</c:formatCode>
                <c:ptCount val="6"/>
                <c:pt idx="0">
                  <c:v>0</c:v>
                </c:pt>
                <c:pt idx="2">
                  <c:v>58.333333333333336</c:v>
                </c:pt>
              </c:numCache>
            </c:numRef>
          </c:val>
          <c:extLst xmlns:c16r2="http://schemas.microsoft.com/office/drawing/2015/06/chart">
            <c:ext xmlns:c16="http://schemas.microsoft.com/office/drawing/2014/chart" uri="{C3380CC4-5D6E-409C-BE32-E72D297353CC}">
              <c16:uniqueId val="{00000001-7158-4D10-9241-02A1F3D6234F}"/>
            </c:ext>
          </c:extLst>
        </c:ser>
        <c:ser>
          <c:idx val="2"/>
          <c:order val="2"/>
          <c:tx>
            <c:strRef>
              <c:f>итог!$D$49</c:f>
              <c:strCache>
                <c:ptCount val="1"/>
              </c:strCache>
            </c:strRef>
          </c:tx>
          <c:spPr>
            <a:solidFill>
              <a:srgbClr val="9BBB59"/>
            </a:solidFill>
            <a:ln w="25400">
              <a:noFill/>
            </a:ln>
          </c:spPr>
          <c:invertIfNegative val="0"/>
          <c:cat>
            <c:numRef>
              <c:f>итог!$E$46:$J$46</c:f>
              <c:numCache>
                <c:formatCode>General</c:formatCode>
                <c:ptCount val="6"/>
                <c:pt idx="0">
                  <c:v>11.111111111111111</c:v>
                </c:pt>
                <c:pt idx="2">
                  <c:v>0</c:v>
                </c:pt>
              </c:numCache>
            </c:numRef>
          </c:cat>
          <c:val>
            <c:numRef>
              <c:f>итог!$E$49:$J$49</c:f>
              <c:numCache>
                <c:formatCode>General</c:formatCode>
                <c:ptCount val="6"/>
              </c:numCache>
            </c:numRef>
          </c:val>
          <c:extLst xmlns:c16r2="http://schemas.microsoft.com/office/drawing/2015/06/chart">
            <c:ext xmlns:c16="http://schemas.microsoft.com/office/drawing/2014/chart" uri="{C3380CC4-5D6E-409C-BE32-E72D297353CC}">
              <c16:uniqueId val="{00000002-7158-4D10-9241-02A1F3D6234F}"/>
            </c:ext>
          </c:extLst>
        </c:ser>
        <c:dLbls>
          <c:showLegendKey val="0"/>
          <c:showVal val="0"/>
          <c:showCatName val="0"/>
          <c:showSerName val="0"/>
          <c:showPercent val="0"/>
          <c:showBubbleSize val="0"/>
        </c:dLbls>
        <c:gapWidth val="219"/>
        <c:overlap val="-27"/>
        <c:axId val="72769920"/>
        <c:axId val="72771456"/>
      </c:barChart>
      <c:catAx>
        <c:axId val="7276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771456"/>
        <c:crosses val="autoZero"/>
        <c:auto val="1"/>
        <c:lblAlgn val="ctr"/>
        <c:lblOffset val="100"/>
        <c:noMultiLvlLbl val="0"/>
      </c:catAx>
      <c:valAx>
        <c:axId val="72771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769920"/>
        <c:crosses val="autoZero"/>
        <c:crossBetween val="between"/>
      </c:valAx>
      <c:spPr>
        <a:noFill/>
        <a:ln w="25400">
          <a:noFill/>
        </a:ln>
      </c:spPr>
    </c:plotArea>
    <c:legend>
      <c:legendPos val="r"/>
      <c:layout>
        <c:manualLayout>
          <c:xMode val="edge"/>
          <c:yMode val="edge"/>
          <c:x val="0.14311282625994573"/>
          <c:y val="0.8227860814905581"/>
          <c:w val="0.69409720736073732"/>
          <c:h val="0.1392407214830175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промежут!$D$46</c:f>
              <c:strCache>
                <c:ptCount val="1"/>
                <c:pt idx="0">
                  <c:v>Доля детей с низким уровнем  %</c:v>
                </c:pt>
              </c:strCache>
            </c:strRef>
          </c:tx>
          <c:spPr>
            <a:solidFill>
              <a:srgbClr val="4F81B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промежут!$E$46:$J$46</c:f>
              <c:numCache>
                <c:formatCode>General</c:formatCode>
                <c:ptCount val="6"/>
                <c:pt idx="0">
                  <c:v>11.111111111111111</c:v>
                </c:pt>
                <c:pt idx="2">
                  <c:v>8.3333333333333321</c:v>
                </c:pt>
              </c:numCache>
            </c:numRef>
          </c:val>
          <c:extLst xmlns:c16r2="http://schemas.microsoft.com/office/drawing/2015/06/chart">
            <c:ext xmlns:c16="http://schemas.microsoft.com/office/drawing/2014/chart" uri="{C3380CC4-5D6E-409C-BE32-E72D297353CC}">
              <c16:uniqueId val="{00000000-23EE-4D4F-AB79-F809BE20F05E}"/>
            </c:ext>
          </c:extLst>
        </c:ser>
        <c:ser>
          <c:idx val="1"/>
          <c:order val="1"/>
          <c:tx>
            <c:strRef>
              <c:f>промежут!$D$47</c:f>
              <c:strCache>
                <c:ptCount val="1"/>
                <c:pt idx="0">
                  <c:v>Доля детей со средним уровнем  %</c:v>
                </c:pt>
              </c:strCache>
            </c:strRef>
          </c:tx>
          <c:spPr>
            <a:solidFill>
              <a:srgbClr val="C0504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промежут!$E$47:$J$47</c:f>
              <c:numCache>
                <c:formatCode>General</c:formatCode>
                <c:ptCount val="6"/>
                <c:pt idx="0">
                  <c:v>88.888888888888886</c:v>
                </c:pt>
                <c:pt idx="2">
                  <c:v>58.333333333333336</c:v>
                </c:pt>
              </c:numCache>
            </c:numRef>
          </c:val>
          <c:extLst xmlns:c16r2="http://schemas.microsoft.com/office/drawing/2015/06/chart">
            <c:ext xmlns:c16="http://schemas.microsoft.com/office/drawing/2014/chart" uri="{C3380CC4-5D6E-409C-BE32-E72D297353CC}">
              <c16:uniqueId val="{00000001-23EE-4D4F-AB79-F809BE20F05E}"/>
            </c:ext>
          </c:extLst>
        </c:ser>
        <c:ser>
          <c:idx val="2"/>
          <c:order val="2"/>
          <c:tx>
            <c:strRef>
              <c:f>промежут!$D$48</c:f>
              <c:strCache>
                <c:ptCount val="1"/>
                <c:pt idx="0">
                  <c:v>Доля детей с высоким уровнем  %</c:v>
                </c:pt>
              </c:strCache>
            </c:strRef>
          </c:tx>
          <c:spPr>
            <a:solidFill>
              <a:srgbClr val="9BBB59"/>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промежут!$E$48:$J$48</c:f>
              <c:numCache>
                <c:formatCode>General</c:formatCode>
                <c:ptCount val="6"/>
                <c:pt idx="0">
                  <c:v>0</c:v>
                </c:pt>
                <c:pt idx="2">
                  <c:v>33.333333333333329</c:v>
                </c:pt>
              </c:numCache>
            </c:numRef>
          </c:val>
          <c:extLst xmlns:c16r2="http://schemas.microsoft.com/office/drawing/2015/06/chart">
            <c:ext xmlns:c16="http://schemas.microsoft.com/office/drawing/2014/chart" uri="{C3380CC4-5D6E-409C-BE32-E72D297353CC}">
              <c16:uniqueId val="{00000002-23EE-4D4F-AB79-F809BE20F05E}"/>
            </c:ext>
          </c:extLst>
        </c:ser>
        <c:dLbls>
          <c:showLegendKey val="0"/>
          <c:showVal val="0"/>
          <c:showCatName val="0"/>
          <c:showSerName val="0"/>
          <c:showPercent val="0"/>
          <c:showBubbleSize val="0"/>
        </c:dLbls>
        <c:gapWidth val="219"/>
        <c:overlap val="-27"/>
        <c:axId val="43825792"/>
        <c:axId val="60080512"/>
      </c:barChart>
      <c:catAx>
        <c:axId val="4382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60080512"/>
        <c:crosses val="autoZero"/>
        <c:auto val="1"/>
        <c:lblAlgn val="ctr"/>
        <c:lblOffset val="100"/>
        <c:noMultiLvlLbl val="0"/>
      </c:catAx>
      <c:valAx>
        <c:axId val="60080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3825792"/>
        <c:crosses val="autoZero"/>
        <c:crossBetween val="between"/>
      </c:valAx>
      <c:spPr>
        <a:noFill/>
        <a:ln w="25400">
          <a:noFill/>
        </a:ln>
      </c:spPr>
    </c:plotArea>
    <c:legend>
      <c:legendPos val="r"/>
      <c:layout>
        <c:manualLayout>
          <c:xMode val="edge"/>
          <c:yMode val="edge"/>
          <c:x val="8.7500178019567956E-2"/>
          <c:y val="0.8368083930406125"/>
          <c:w val="0.80833497789505571"/>
          <c:h val="0.1527782958248421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Лист17!$C$17</c:f>
              <c:strCache>
                <c:ptCount val="1"/>
                <c:pt idx="0">
                  <c:v>стартовый</c:v>
                </c:pt>
              </c:strCache>
            </c:strRef>
          </c:tx>
          <c:spPr>
            <a:solidFill>
              <a:srgbClr val="4F81B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FD-4EBF-B40D-1B8BC0449B08}"/>
            </c:ext>
          </c:extLst>
        </c:ser>
        <c:ser>
          <c:idx val="1"/>
          <c:order val="1"/>
          <c:tx>
            <c:strRef>
              <c:f>Лист17!$C$18</c:f>
              <c:strCache>
                <c:ptCount val="1"/>
                <c:pt idx="0">
                  <c:v>промежуточный</c:v>
                </c:pt>
              </c:strCache>
            </c:strRef>
          </c:tx>
          <c:spPr>
            <a:solidFill>
              <a:srgbClr val="C0504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AFD-4EBF-B40D-1B8BC0449B08}"/>
            </c:ext>
          </c:extLst>
        </c:ser>
        <c:ser>
          <c:idx val="2"/>
          <c:order val="2"/>
          <c:tx>
            <c:strRef>
              <c:f>Лист17!$C$19</c:f>
              <c:strCache>
                <c:ptCount val="1"/>
                <c:pt idx="0">
                  <c:v>итоговый</c:v>
                </c:pt>
              </c:strCache>
            </c:strRef>
          </c:tx>
          <c:spPr>
            <a:solidFill>
              <a:srgbClr val="9BBB59"/>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AFD-4EBF-B40D-1B8BC0449B08}"/>
            </c:ext>
          </c:extLst>
        </c:ser>
        <c:dLbls>
          <c:showLegendKey val="0"/>
          <c:showVal val="0"/>
          <c:showCatName val="0"/>
          <c:showSerName val="0"/>
          <c:showPercent val="0"/>
          <c:showBubbleSize val="0"/>
        </c:dLbls>
        <c:gapWidth val="150"/>
        <c:shape val="box"/>
        <c:axId val="72799360"/>
        <c:axId val="72800896"/>
        <c:axId val="0"/>
      </c:bar3DChart>
      <c:catAx>
        <c:axId val="72799360"/>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800896"/>
        <c:crosses val="autoZero"/>
        <c:auto val="1"/>
        <c:lblAlgn val="ctr"/>
        <c:lblOffset val="100"/>
        <c:noMultiLvlLbl val="0"/>
      </c:catAx>
      <c:valAx>
        <c:axId val="72800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2799360"/>
        <c:crosses val="autoZero"/>
        <c:crossBetween val="between"/>
      </c:valAx>
      <c:spPr>
        <a:noFill/>
        <a:ln w="25400">
          <a:noFill/>
        </a:ln>
      </c:spPr>
    </c:plotArea>
    <c:legend>
      <c:legendPos val="r"/>
      <c:layout>
        <c:manualLayout>
          <c:xMode val="edge"/>
          <c:yMode val="edge"/>
          <c:x val="0.3246596245977878"/>
          <c:y val="0.90251849486074709"/>
          <c:w val="0.33333373670536226"/>
          <c:h val="6.918260239350680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Лист18!$C$17</c:f>
              <c:strCache>
                <c:ptCount val="1"/>
                <c:pt idx="0">
                  <c:v>стартовый</c:v>
                </c:pt>
              </c:strCache>
            </c:strRef>
          </c:tx>
          <c:spPr>
            <a:solidFill>
              <a:srgbClr val="4F81B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2C-4D51-A485-4C8824F01F73}"/>
            </c:ext>
          </c:extLst>
        </c:ser>
        <c:ser>
          <c:idx val="1"/>
          <c:order val="1"/>
          <c:tx>
            <c:strRef>
              <c:f>Лист18!$C$18</c:f>
              <c:strCache>
                <c:ptCount val="1"/>
                <c:pt idx="0">
                  <c:v>промежуточный</c:v>
                </c:pt>
              </c:strCache>
            </c:strRef>
          </c:tx>
          <c:spPr>
            <a:solidFill>
              <a:srgbClr val="C0504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7B2C-4D51-A485-4C8824F01F73}"/>
            </c:ext>
          </c:extLst>
        </c:ser>
        <c:ser>
          <c:idx val="2"/>
          <c:order val="2"/>
          <c:tx>
            <c:strRef>
              <c:f>Лист18!$C$19</c:f>
              <c:strCache>
                <c:ptCount val="1"/>
                <c:pt idx="0">
                  <c:v>итоговый</c:v>
                </c:pt>
              </c:strCache>
            </c:strRef>
          </c:tx>
          <c:spPr>
            <a:solidFill>
              <a:srgbClr val="9BBB59"/>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7B2C-4D51-A485-4C8824F01F73}"/>
            </c:ext>
          </c:extLst>
        </c:ser>
        <c:dLbls>
          <c:showLegendKey val="0"/>
          <c:showVal val="0"/>
          <c:showCatName val="0"/>
          <c:showSerName val="0"/>
          <c:showPercent val="0"/>
          <c:showBubbleSize val="0"/>
        </c:dLbls>
        <c:gapWidth val="150"/>
        <c:shape val="box"/>
        <c:axId val="74975104"/>
        <c:axId val="74976640"/>
        <c:axId val="0"/>
      </c:bar3DChart>
      <c:catAx>
        <c:axId val="7497510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4976640"/>
        <c:crosses val="autoZero"/>
        <c:auto val="1"/>
        <c:lblAlgn val="ctr"/>
        <c:lblOffset val="100"/>
        <c:noMultiLvlLbl val="0"/>
      </c:catAx>
      <c:valAx>
        <c:axId val="7497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4975104"/>
        <c:crosses val="autoZero"/>
        <c:crossBetween val="between"/>
      </c:valAx>
      <c:spPr>
        <a:noFill/>
        <a:ln w="25400">
          <a:noFill/>
        </a:ln>
      </c:spPr>
    </c:plotArea>
    <c:legend>
      <c:legendPos val="r"/>
      <c:layout>
        <c:manualLayout>
          <c:xMode val="edge"/>
          <c:yMode val="edge"/>
          <c:x val="0.33208995560522064"/>
          <c:y val="0.89902423119438268"/>
          <c:w val="0.33457752081574671"/>
          <c:h val="7.16613517618710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Лист19!$C$17</c:f>
              <c:strCache>
                <c:ptCount val="1"/>
                <c:pt idx="0">
                  <c:v>стартовый</c:v>
                </c:pt>
              </c:strCache>
            </c:strRef>
          </c:tx>
          <c:spPr>
            <a:solidFill>
              <a:srgbClr val="4F81B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25-412B-8C20-9438BC0867A3}"/>
            </c:ext>
          </c:extLst>
        </c:ser>
        <c:ser>
          <c:idx val="1"/>
          <c:order val="1"/>
          <c:tx>
            <c:strRef>
              <c:f>Лист19!$C$18</c:f>
              <c:strCache>
                <c:ptCount val="1"/>
                <c:pt idx="0">
                  <c:v>промежуточный</c:v>
                </c:pt>
              </c:strCache>
            </c:strRef>
          </c:tx>
          <c:spPr>
            <a:solidFill>
              <a:srgbClr val="C0504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BF25-412B-8C20-9438BC0867A3}"/>
            </c:ext>
          </c:extLst>
        </c:ser>
        <c:ser>
          <c:idx val="2"/>
          <c:order val="2"/>
          <c:tx>
            <c:strRef>
              <c:f>Лист19!$C$19</c:f>
              <c:strCache>
                <c:ptCount val="1"/>
                <c:pt idx="0">
                  <c:v>итоговый</c:v>
                </c:pt>
              </c:strCache>
            </c:strRef>
          </c:tx>
          <c:spPr>
            <a:solidFill>
              <a:srgbClr val="9BBB59"/>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F25-412B-8C20-9438BC0867A3}"/>
            </c:ext>
          </c:extLst>
        </c:ser>
        <c:dLbls>
          <c:showLegendKey val="0"/>
          <c:showVal val="0"/>
          <c:showCatName val="0"/>
          <c:showSerName val="0"/>
          <c:showPercent val="0"/>
          <c:showBubbleSize val="0"/>
        </c:dLbls>
        <c:gapWidth val="150"/>
        <c:shape val="box"/>
        <c:axId val="75000832"/>
        <c:axId val="75002624"/>
        <c:axId val="0"/>
      </c:bar3DChart>
      <c:catAx>
        <c:axId val="7500083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002624"/>
        <c:crosses val="autoZero"/>
        <c:auto val="1"/>
        <c:lblAlgn val="ctr"/>
        <c:lblOffset val="100"/>
        <c:noMultiLvlLbl val="0"/>
      </c:catAx>
      <c:valAx>
        <c:axId val="7500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000832"/>
        <c:crosses val="autoZero"/>
        <c:crossBetween val="between"/>
      </c:valAx>
      <c:spPr>
        <a:noFill/>
        <a:ln w="25400">
          <a:noFill/>
        </a:ln>
      </c:spPr>
    </c:plotArea>
    <c:legend>
      <c:legendPos val="r"/>
      <c:layout>
        <c:manualLayout>
          <c:xMode val="edge"/>
          <c:yMode val="edge"/>
          <c:x val="0.31805950849392772"/>
          <c:y val="0.90000141759295871"/>
          <c:w val="0.36253393129180755"/>
          <c:h val="7.096785371700749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Лист20!$C$17</c:f>
              <c:strCache>
                <c:ptCount val="1"/>
                <c:pt idx="0">
                  <c:v>стартовый</c:v>
                </c:pt>
              </c:strCache>
            </c:strRef>
          </c:tx>
          <c:spPr>
            <a:solidFill>
              <a:srgbClr val="4F81B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72-4924-82E3-BD436555DBC2}"/>
            </c:ext>
          </c:extLst>
        </c:ser>
        <c:ser>
          <c:idx val="1"/>
          <c:order val="1"/>
          <c:tx>
            <c:strRef>
              <c:f>Лист20!$C$18</c:f>
              <c:strCache>
                <c:ptCount val="1"/>
                <c:pt idx="0">
                  <c:v>промежуточный</c:v>
                </c:pt>
              </c:strCache>
            </c:strRef>
          </c:tx>
          <c:spPr>
            <a:solidFill>
              <a:srgbClr val="C0504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3272-4924-82E3-BD436555DBC2}"/>
            </c:ext>
          </c:extLst>
        </c:ser>
        <c:ser>
          <c:idx val="2"/>
          <c:order val="2"/>
          <c:tx>
            <c:strRef>
              <c:f>Лист20!$C$19</c:f>
              <c:strCache>
                <c:ptCount val="1"/>
                <c:pt idx="0">
                  <c:v>итоговый</c:v>
                </c:pt>
              </c:strCache>
            </c:strRef>
          </c:tx>
          <c:spPr>
            <a:solidFill>
              <a:srgbClr val="9BBB59"/>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3272-4924-82E3-BD436555DBC2}"/>
            </c:ext>
          </c:extLst>
        </c:ser>
        <c:dLbls>
          <c:showLegendKey val="0"/>
          <c:showVal val="0"/>
          <c:showCatName val="0"/>
          <c:showSerName val="0"/>
          <c:showPercent val="0"/>
          <c:showBubbleSize val="0"/>
        </c:dLbls>
        <c:gapWidth val="150"/>
        <c:shape val="box"/>
        <c:axId val="75141120"/>
        <c:axId val="75142656"/>
        <c:axId val="0"/>
      </c:bar3DChart>
      <c:catAx>
        <c:axId val="75141120"/>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142656"/>
        <c:crosses val="autoZero"/>
        <c:auto val="1"/>
        <c:lblAlgn val="ctr"/>
        <c:lblOffset val="100"/>
        <c:noMultiLvlLbl val="0"/>
      </c:catAx>
      <c:valAx>
        <c:axId val="75142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141120"/>
        <c:crosses val="autoZero"/>
        <c:crossBetween val="between"/>
      </c:valAx>
      <c:spPr>
        <a:noFill/>
        <a:ln w="25400">
          <a:noFill/>
        </a:ln>
      </c:spPr>
    </c:plotArea>
    <c:legend>
      <c:legendPos val="r"/>
      <c:layout>
        <c:manualLayout>
          <c:xMode val="edge"/>
          <c:yMode val="edge"/>
          <c:x val="0.34298957126303603"/>
          <c:y val="0.90032154340836013"/>
          <c:w val="0.31170336037079965"/>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Лист21!$C$17</c:f>
              <c:strCache>
                <c:ptCount val="1"/>
                <c:pt idx="0">
                  <c:v>стартовый</c:v>
                </c:pt>
              </c:strCache>
            </c:strRef>
          </c:tx>
          <c:spPr>
            <a:solidFill>
              <a:srgbClr val="4F81B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Лист21!$D$17:$H$17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7D-4066-AB55-88DAB26589FC}"/>
            </c:ext>
          </c:extLst>
        </c:ser>
        <c:ser>
          <c:idx val="1"/>
          <c:order val="1"/>
          <c:tx>
            <c:strRef>
              <c:f>Лист21!$C$18</c:f>
              <c:strCache>
                <c:ptCount val="1"/>
                <c:pt idx="0">
                  <c:v>промежуточный</c:v>
                </c:pt>
              </c:strCache>
            </c:strRef>
          </c:tx>
          <c:spPr>
            <a:solidFill>
              <a:srgbClr val="C0504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Лист21!$D$18:$H$18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6C7D-4066-AB55-88DAB26589FC}"/>
            </c:ext>
          </c:extLst>
        </c:ser>
        <c:ser>
          <c:idx val="2"/>
          <c:order val="2"/>
          <c:tx>
            <c:strRef>
              <c:f>Лист21!$C$19</c:f>
              <c:strCache>
                <c:ptCount val="1"/>
                <c:pt idx="0">
                  <c:v>итоговый</c:v>
                </c:pt>
              </c:strCache>
            </c:strRef>
          </c:tx>
          <c:spPr>
            <a:solidFill>
              <a:srgbClr val="9BBB59"/>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Лист21!$D$19:$H$19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6C7D-4066-AB55-88DAB26589FC}"/>
            </c:ext>
          </c:extLst>
        </c:ser>
        <c:dLbls>
          <c:showLegendKey val="0"/>
          <c:showVal val="0"/>
          <c:showCatName val="0"/>
          <c:showSerName val="0"/>
          <c:showPercent val="0"/>
          <c:showBubbleSize val="0"/>
        </c:dLbls>
        <c:gapWidth val="150"/>
        <c:shape val="box"/>
        <c:axId val="75182464"/>
        <c:axId val="75184000"/>
        <c:axId val="0"/>
      </c:bar3DChart>
      <c:catAx>
        <c:axId val="7518246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184000"/>
        <c:crosses val="autoZero"/>
        <c:auto val="1"/>
        <c:lblAlgn val="ctr"/>
        <c:lblOffset val="100"/>
        <c:noMultiLvlLbl val="0"/>
      </c:catAx>
      <c:valAx>
        <c:axId val="75184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5182464"/>
        <c:crosses val="autoZero"/>
        <c:crossBetween val="between"/>
      </c:valAx>
      <c:spPr>
        <a:noFill/>
        <a:ln w="25400">
          <a:noFill/>
        </a:ln>
      </c:spPr>
    </c:plotArea>
    <c:legend>
      <c:legendPos val="r"/>
      <c:layout>
        <c:manualLayout>
          <c:xMode val="edge"/>
          <c:yMode val="edge"/>
          <c:x val="0.36626746506986052"/>
          <c:y val="0.90342679127725822"/>
          <c:w val="0.26846307385229551"/>
          <c:h val="6.853582554517133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11</xdr:col>
      <xdr:colOff>9525</xdr:colOff>
      <xdr:row>44</xdr:row>
      <xdr:rowOff>9525</xdr:rowOff>
    </xdr:from>
    <xdr:to>
      <xdr:col>19</xdr:col>
      <xdr:colOff>190500</xdr:colOff>
      <xdr:row>55</xdr:row>
      <xdr:rowOff>95250</xdr:rowOff>
    </xdr:to>
    <xdr:graphicFrame macro="">
      <xdr:nvGraphicFramePr>
        <xdr:cNvPr id="2049" name="Диаграмма 1">
          <a:extLst>
            <a:ext uri="{FF2B5EF4-FFF2-40B4-BE49-F238E27FC236}">
              <a16:creationId xmlns:a16="http://schemas.microsoft.com/office/drawing/2014/main" xmlns=""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104775</xdr:colOff>
      <xdr:row>8</xdr:row>
      <xdr:rowOff>19050</xdr:rowOff>
    </xdr:from>
    <xdr:to>
      <xdr:col>13</xdr:col>
      <xdr:colOff>1905000</xdr:colOff>
      <xdr:row>12</xdr:row>
      <xdr:rowOff>161925</xdr:rowOff>
    </xdr:to>
    <xdr:graphicFrame macro="">
      <xdr:nvGraphicFramePr>
        <xdr:cNvPr id="52225" name="Диаграмма 1">
          <a:extLst>
            <a:ext uri="{FF2B5EF4-FFF2-40B4-BE49-F238E27FC236}">
              <a16:creationId xmlns:a16="http://schemas.microsoft.com/office/drawing/2014/main" xmlns="" id="{00000000-0008-0000-1800-000001C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552450</xdr:colOff>
      <xdr:row>8</xdr:row>
      <xdr:rowOff>228600</xdr:rowOff>
    </xdr:from>
    <xdr:to>
      <xdr:col>13</xdr:col>
      <xdr:colOff>1285875</xdr:colOff>
      <xdr:row>13</xdr:row>
      <xdr:rowOff>19050</xdr:rowOff>
    </xdr:to>
    <xdr:graphicFrame macro="">
      <xdr:nvGraphicFramePr>
        <xdr:cNvPr id="54273" name="Диаграмма 1">
          <a:extLst>
            <a:ext uri="{FF2B5EF4-FFF2-40B4-BE49-F238E27FC236}">
              <a16:creationId xmlns:a16="http://schemas.microsoft.com/office/drawing/2014/main" xmlns="" id="{00000000-0008-0000-1900-000001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104775</xdr:colOff>
      <xdr:row>7</xdr:row>
      <xdr:rowOff>800100</xdr:rowOff>
    </xdr:from>
    <xdr:to>
      <xdr:col>13</xdr:col>
      <xdr:colOff>2057400</xdr:colOff>
      <xdr:row>12</xdr:row>
      <xdr:rowOff>152400</xdr:rowOff>
    </xdr:to>
    <xdr:graphicFrame macro="">
      <xdr:nvGraphicFramePr>
        <xdr:cNvPr id="56321" name="Диаграмма 1">
          <a:extLst>
            <a:ext uri="{FF2B5EF4-FFF2-40B4-BE49-F238E27FC236}">
              <a16:creationId xmlns:a16="http://schemas.microsoft.com/office/drawing/2014/main" xmlns="" id="{00000000-0008-0000-1A00-000001D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66675</xdr:colOff>
      <xdr:row>7</xdr:row>
      <xdr:rowOff>590550</xdr:rowOff>
    </xdr:from>
    <xdr:to>
      <xdr:col>13</xdr:col>
      <xdr:colOff>1857375</xdr:colOff>
      <xdr:row>11</xdr:row>
      <xdr:rowOff>104775</xdr:rowOff>
    </xdr:to>
    <xdr:graphicFrame macro="">
      <xdr:nvGraphicFramePr>
        <xdr:cNvPr id="58369" name="Диаграмма 1">
          <a:extLst>
            <a:ext uri="{FF2B5EF4-FFF2-40B4-BE49-F238E27FC236}">
              <a16:creationId xmlns:a16="http://schemas.microsoft.com/office/drawing/2014/main" xmlns="" id="{00000000-0008-0000-1B00-000001E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19050</xdr:colOff>
      <xdr:row>7</xdr:row>
      <xdr:rowOff>685800</xdr:rowOff>
    </xdr:from>
    <xdr:to>
      <xdr:col>13</xdr:col>
      <xdr:colOff>1314450</xdr:colOff>
      <xdr:row>13</xdr:row>
      <xdr:rowOff>66675</xdr:rowOff>
    </xdr:to>
    <xdr:graphicFrame macro="">
      <xdr:nvGraphicFramePr>
        <xdr:cNvPr id="60417" name="Диаграмма 1">
          <a:extLst>
            <a:ext uri="{FF2B5EF4-FFF2-40B4-BE49-F238E27FC236}">
              <a16:creationId xmlns:a16="http://schemas.microsoft.com/office/drawing/2014/main" xmlns="" id="{00000000-0008-0000-1C00-000001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xdr:colOff>
      <xdr:row>8</xdr:row>
      <xdr:rowOff>47625</xdr:rowOff>
    </xdr:from>
    <xdr:to>
      <xdr:col>13</xdr:col>
      <xdr:colOff>1409700</xdr:colOff>
      <xdr:row>12</xdr:row>
      <xdr:rowOff>104775</xdr:rowOff>
    </xdr:to>
    <xdr:graphicFrame macro="">
      <xdr:nvGraphicFramePr>
        <xdr:cNvPr id="62465" name="Диаграмма 1">
          <a:extLst>
            <a:ext uri="{FF2B5EF4-FFF2-40B4-BE49-F238E27FC236}">
              <a16:creationId xmlns:a16="http://schemas.microsoft.com/office/drawing/2014/main" xmlns="" id="{00000000-0008-0000-1D00-000001F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95250</xdr:colOff>
      <xdr:row>7</xdr:row>
      <xdr:rowOff>361950</xdr:rowOff>
    </xdr:from>
    <xdr:to>
      <xdr:col>13</xdr:col>
      <xdr:colOff>2305050</xdr:colOff>
      <xdr:row>12</xdr:row>
      <xdr:rowOff>9525</xdr:rowOff>
    </xdr:to>
    <xdr:graphicFrame macro="">
      <xdr:nvGraphicFramePr>
        <xdr:cNvPr id="64513" name="Диаграмма 1">
          <a:extLst>
            <a:ext uri="{FF2B5EF4-FFF2-40B4-BE49-F238E27FC236}">
              <a16:creationId xmlns:a16="http://schemas.microsoft.com/office/drawing/2014/main" xmlns="" id="{00000000-0008-0000-1E00-000001F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38100</xdr:colOff>
      <xdr:row>7</xdr:row>
      <xdr:rowOff>447675</xdr:rowOff>
    </xdr:from>
    <xdr:to>
      <xdr:col>13</xdr:col>
      <xdr:colOff>2257425</xdr:colOff>
      <xdr:row>12</xdr:row>
      <xdr:rowOff>66675</xdr:rowOff>
    </xdr:to>
    <xdr:graphicFrame macro="">
      <xdr:nvGraphicFramePr>
        <xdr:cNvPr id="66561" name="Диаграмма 1">
          <a:extLst>
            <a:ext uri="{FF2B5EF4-FFF2-40B4-BE49-F238E27FC236}">
              <a16:creationId xmlns:a16="http://schemas.microsoft.com/office/drawing/2014/main" xmlns="" id="{00000000-0008-0000-1F00-0000010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44</xdr:row>
      <xdr:rowOff>9525</xdr:rowOff>
    </xdr:from>
    <xdr:to>
      <xdr:col>18</xdr:col>
      <xdr:colOff>228600</xdr:colOff>
      <xdr:row>53</xdr:row>
      <xdr:rowOff>180975</xdr:rowOff>
    </xdr:to>
    <xdr:graphicFrame macro="">
      <xdr:nvGraphicFramePr>
        <xdr:cNvPr id="4097" name="Диаграмма 2">
          <a:extLst>
            <a:ext uri="{FF2B5EF4-FFF2-40B4-BE49-F238E27FC236}">
              <a16:creationId xmlns:a16="http://schemas.microsoft.com/office/drawing/2014/main" xmlns=""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571500</xdr:colOff>
      <xdr:row>44</xdr:row>
      <xdr:rowOff>66675</xdr:rowOff>
    </xdr:from>
    <xdr:to>
      <xdr:col>19</xdr:col>
      <xdr:colOff>409575</xdr:colOff>
      <xdr:row>55</xdr:row>
      <xdr:rowOff>9525</xdr:rowOff>
    </xdr:to>
    <xdr:graphicFrame macro="">
      <xdr:nvGraphicFramePr>
        <xdr:cNvPr id="6145" name="Диаграмма 2">
          <a:extLst>
            <a:ext uri="{FF2B5EF4-FFF2-40B4-BE49-F238E27FC236}">
              <a16:creationId xmlns:a16="http://schemas.microsoft.com/office/drawing/2014/main" xmlns="" id="{00000000-0008-0000-02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44</xdr:row>
      <xdr:rowOff>9525</xdr:rowOff>
    </xdr:from>
    <xdr:to>
      <xdr:col>18</xdr:col>
      <xdr:colOff>228600</xdr:colOff>
      <xdr:row>53</xdr:row>
      <xdr:rowOff>180975</xdr:rowOff>
    </xdr:to>
    <xdr:graphicFrame macro="">
      <xdr:nvGraphicFramePr>
        <xdr:cNvPr id="3" name="Диаграмма 2">
          <a:extLst>
            <a:ext uri="{FF2B5EF4-FFF2-40B4-BE49-F238E27FC236}">
              <a16:creationId xmlns:a16="http://schemas.microsoft.com/office/drawing/2014/main" xmlns=""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66675</xdr:colOff>
      <xdr:row>8</xdr:row>
      <xdr:rowOff>57150</xdr:rowOff>
    </xdr:from>
    <xdr:to>
      <xdr:col>13</xdr:col>
      <xdr:colOff>952500</xdr:colOff>
      <xdr:row>13</xdr:row>
      <xdr:rowOff>47625</xdr:rowOff>
    </xdr:to>
    <xdr:graphicFrame macro="">
      <xdr:nvGraphicFramePr>
        <xdr:cNvPr id="1025" name="Диаграмма 1">
          <a:extLst>
            <a:ext uri="{FF2B5EF4-FFF2-40B4-BE49-F238E27FC236}">
              <a16:creationId xmlns:a16="http://schemas.microsoft.com/office/drawing/2014/main" xmlns="" id="{00000000-0008-0000-1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7</xdr:row>
      <xdr:rowOff>876300</xdr:rowOff>
    </xdr:from>
    <xdr:to>
      <xdr:col>13</xdr:col>
      <xdr:colOff>857250</xdr:colOff>
      <xdr:row>12</xdr:row>
      <xdr:rowOff>66675</xdr:rowOff>
    </xdr:to>
    <xdr:graphicFrame macro="">
      <xdr:nvGraphicFramePr>
        <xdr:cNvPr id="41985" name="Диаграмма 1">
          <a:extLst>
            <a:ext uri="{FF2B5EF4-FFF2-40B4-BE49-F238E27FC236}">
              <a16:creationId xmlns:a16="http://schemas.microsoft.com/office/drawing/2014/main" xmlns="" id="{00000000-0008-0000-1300-000001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xdr:colOff>
      <xdr:row>7</xdr:row>
      <xdr:rowOff>866775</xdr:rowOff>
    </xdr:from>
    <xdr:to>
      <xdr:col>13</xdr:col>
      <xdr:colOff>400050</xdr:colOff>
      <xdr:row>12</xdr:row>
      <xdr:rowOff>85725</xdr:rowOff>
    </xdr:to>
    <xdr:graphicFrame macro="">
      <xdr:nvGraphicFramePr>
        <xdr:cNvPr id="44033" name="Диаграмма 1">
          <a:extLst>
            <a:ext uri="{FF2B5EF4-FFF2-40B4-BE49-F238E27FC236}">
              <a16:creationId xmlns:a16="http://schemas.microsoft.com/office/drawing/2014/main" xmlns="" id="{00000000-0008-0000-1400-000001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142875</xdr:colOff>
      <xdr:row>8</xdr:row>
      <xdr:rowOff>66675</xdr:rowOff>
    </xdr:from>
    <xdr:to>
      <xdr:col>13</xdr:col>
      <xdr:colOff>1628775</xdr:colOff>
      <xdr:row>12</xdr:row>
      <xdr:rowOff>180975</xdr:rowOff>
    </xdr:to>
    <xdr:graphicFrame macro="">
      <xdr:nvGraphicFramePr>
        <xdr:cNvPr id="46081" name="Диаграмма 1">
          <a:extLst>
            <a:ext uri="{FF2B5EF4-FFF2-40B4-BE49-F238E27FC236}">
              <a16:creationId xmlns:a16="http://schemas.microsoft.com/office/drawing/2014/main" xmlns="" id="{00000000-0008-0000-15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590550</xdr:colOff>
      <xdr:row>8</xdr:row>
      <xdr:rowOff>19050</xdr:rowOff>
    </xdr:from>
    <xdr:to>
      <xdr:col>13</xdr:col>
      <xdr:colOff>2085975</xdr:colOff>
      <xdr:row>13</xdr:row>
      <xdr:rowOff>38100</xdr:rowOff>
    </xdr:to>
    <xdr:graphicFrame macro="">
      <xdr:nvGraphicFramePr>
        <xdr:cNvPr id="48129" name="Диаграмма 1">
          <a:extLst>
            <a:ext uri="{FF2B5EF4-FFF2-40B4-BE49-F238E27FC236}">
              <a16:creationId xmlns:a16="http://schemas.microsoft.com/office/drawing/2014/main" xmlns="" id="{00000000-0008-0000-1600-000001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85725</xdr:colOff>
      <xdr:row>7</xdr:row>
      <xdr:rowOff>828675</xdr:rowOff>
    </xdr:from>
    <xdr:to>
      <xdr:col>13</xdr:col>
      <xdr:colOff>2124075</xdr:colOff>
      <xdr:row>12</xdr:row>
      <xdr:rowOff>57150</xdr:rowOff>
    </xdr:to>
    <xdr:graphicFrame macro="">
      <xdr:nvGraphicFramePr>
        <xdr:cNvPr id="50177" name="Диаграмма 1">
          <a:extLst>
            <a:ext uri="{FF2B5EF4-FFF2-40B4-BE49-F238E27FC236}">
              <a16:creationId xmlns:a16="http://schemas.microsoft.com/office/drawing/2014/main" xmlns="" id="{00000000-0008-0000-1700-000001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102"/>
  <sheetViews>
    <sheetView zoomScale="69" zoomScaleNormal="69" workbookViewId="0">
      <selection activeCell="D36" sqref="D36"/>
    </sheetView>
  </sheetViews>
  <sheetFormatPr defaultRowHeight="15" x14ac:dyDescent="0.25"/>
  <cols>
    <col min="4" max="4" width="26.140625" customWidth="1"/>
  </cols>
  <sheetData>
    <row r="5" spans="2:13" x14ac:dyDescent="0.25">
      <c r="B5" s="40" t="s">
        <v>48</v>
      </c>
      <c r="C5" s="40"/>
      <c r="D5" s="40"/>
      <c r="E5" s="40"/>
      <c r="F5" s="40"/>
      <c r="G5" s="40"/>
      <c r="H5" s="40"/>
      <c r="I5" s="40"/>
      <c r="J5" s="40"/>
      <c r="K5" s="40"/>
      <c r="L5" s="40"/>
      <c r="M5" s="40"/>
    </row>
    <row r="6" spans="2:13" x14ac:dyDescent="0.25">
      <c r="B6" s="40" t="s">
        <v>49</v>
      </c>
      <c r="C6" s="40"/>
      <c r="D6" s="40"/>
      <c r="E6" s="40"/>
      <c r="F6" s="40"/>
      <c r="G6" s="40"/>
      <c r="H6" s="40"/>
      <c r="I6" s="40"/>
      <c r="J6" s="40"/>
      <c r="K6" s="40"/>
      <c r="L6" s="40"/>
      <c r="M6" s="40"/>
    </row>
    <row r="7" spans="2:13" x14ac:dyDescent="0.25">
      <c r="B7" s="40" t="s">
        <v>97</v>
      </c>
      <c r="C7" s="40"/>
      <c r="D7" s="40"/>
      <c r="E7" s="40"/>
      <c r="F7" s="40"/>
      <c r="G7" s="40"/>
      <c r="H7" s="40"/>
      <c r="I7" s="40"/>
      <c r="J7" s="40"/>
      <c r="K7" s="40"/>
      <c r="L7" s="40"/>
      <c r="M7" s="40"/>
    </row>
    <row r="9" spans="2:13" ht="172.5" customHeight="1" x14ac:dyDescent="0.25">
      <c r="B9" s="6"/>
      <c r="C9" s="7" t="s">
        <v>50</v>
      </c>
      <c r="D9" s="7" t="s">
        <v>51</v>
      </c>
      <c r="E9" s="8" t="s">
        <v>52</v>
      </c>
      <c r="F9" s="8" t="s">
        <v>53</v>
      </c>
      <c r="G9" s="8" t="s">
        <v>54</v>
      </c>
      <c r="H9" s="8" t="s">
        <v>55</v>
      </c>
      <c r="I9" s="8" t="s">
        <v>71</v>
      </c>
      <c r="J9" s="9" t="s">
        <v>56</v>
      </c>
      <c r="K9" s="10" t="s">
        <v>57</v>
      </c>
      <c r="L9" s="11" t="s">
        <v>58</v>
      </c>
      <c r="M9" s="6"/>
    </row>
    <row r="10" spans="2:13" ht="16.5" thickBot="1" x14ac:dyDescent="0.3">
      <c r="B10" s="6"/>
      <c r="C10" s="12">
        <v>1</v>
      </c>
      <c r="D10" s="52" t="s">
        <v>84</v>
      </c>
      <c r="E10" s="12">
        <v>2</v>
      </c>
      <c r="F10" s="12">
        <v>2</v>
      </c>
      <c r="G10" s="12">
        <v>2</v>
      </c>
      <c r="H10" s="12">
        <v>3</v>
      </c>
      <c r="I10" s="26">
        <v>2</v>
      </c>
      <c r="J10" s="13">
        <f t="shared" ref="J10:J39" si="0">SUM(E10:I10)</f>
        <v>11</v>
      </c>
      <c r="K10" s="14">
        <f>AVERAGE(E10,F10,G10,H10)</f>
        <v>2.25</v>
      </c>
      <c r="L10" s="15" t="str">
        <f>IF(E10="","",VLOOKUP(K10,$K$100:$L$102,2,TRUE))</f>
        <v>ІІ ур</v>
      </c>
      <c r="M10" s="6"/>
    </row>
    <row r="11" spans="2:13" ht="16.5" thickBot="1" x14ac:dyDescent="0.3">
      <c r="B11" s="6"/>
      <c r="C11" s="12">
        <v>2</v>
      </c>
      <c r="D11" s="52" t="s">
        <v>85</v>
      </c>
      <c r="E11" s="12">
        <v>2</v>
      </c>
      <c r="F11" s="12">
        <v>2</v>
      </c>
      <c r="G11" s="12">
        <v>1</v>
      </c>
      <c r="H11" s="12">
        <v>2</v>
      </c>
      <c r="I11" s="26">
        <v>1</v>
      </c>
      <c r="J11" s="13">
        <f t="shared" si="0"/>
        <v>8</v>
      </c>
      <c r="K11" s="14">
        <f t="shared" ref="K11:K39" si="1">AVERAGE(E11,F11,G11,H11)</f>
        <v>1.75</v>
      </c>
      <c r="L11" s="15" t="str">
        <f t="shared" ref="L11:L39" si="2">IF(E11="","",VLOOKUP(K11,$K$100:$L$102,2,TRUE))</f>
        <v>ІІ ур</v>
      </c>
      <c r="M11" s="6"/>
    </row>
    <row r="12" spans="2:13" x14ac:dyDescent="0.25">
      <c r="B12" s="6"/>
      <c r="C12" s="12">
        <v>3</v>
      </c>
      <c r="D12" s="53" t="s">
        <v>86</v>
      </c>
      <c r="E12" s="12">
        <v>1</v>
      </c>
      <c r="F12" s="12">
        <v>2</v>
      </c>
      <c r="G12" s="12">
        <v>1</v>
      </c>
      <c r="H12" s="12">
        <v>1</v>
      </c>
      <c r="I12" s="26">
        <v>1</v>
      </c>
      <c r="J12" s="13">
        <f t="shared" si="0"/>
        <v>6</v>
      </c>
      <c r="K12" s="14">
        <f t="shared" si="1"/>
        <v>1.25</v>
      </c>
      <c r="L12" s="15" t="str">
        <f t="shared" si="2"/>
        <v>І ур</v>
      </c>
      <c r="M12" s="6"/>
    </row>
    <row r="13" spans="2:13" ht="16.5" thickBot="1" x14ac:dyDescent="0.3">
      <c r="B13" s="6"/>
      <c r="C13" s="12">
        <v>4</v>
      </c>
      <c r="D13" s="52" t="s">
        <v>87</v>
      </c>
      <c r="E13" s="12">
        <v>2</v>
      </c>
      <c r="F13" s="12">
        <v>2</v>
      </c>
      <c r="G13" s="12">
        <v>2</v>
      </c>
      <c r="H13" s="12">
        <v>2</v>
      </c>
      <c r="I13" s="26">
        <v>2</v>
      </c>
      <c r="J13" s="13">
        <f t="shared" si="0"/>
        <v>10</v>
      </c>
      <c r="K13" s="14">
        <f t="shared" si="1"/>
        <v>2</v>
      </c>
      <c r="L13" s="15" t="str">
        <f t="shared" si="2"/>
        <v>ІІ ур</v>
      </c>
      <c r="M13" s="6"/>
    </row>
    <row r="14" spans="2:13" ht="16.5" thickBot="1" x14ac:dyDescent="0.3">
      <c r="B14" s="6"/>
      <c r="C14" s="12">
        <v>5</v>
      </c>
      <c r="D14" s="52" t="s">
        <v>88</v>
      </c>
      <c r="E14" s="12">
        <v>2</v>
      </c>
      <c r="F14" s="12">
        <v>2</v>
      </c>
      <c r="G14" s="12">
        <v>2</v>
      </c>
      <c r="H14" s="12">
        <v>3</v>
      </c>
      <c r="I14" s="26">
        <v>3</v>
      </c>
      <c r="J14" s="13">
        <f t="shared" si="0"/>
        <v>12</v>
      </c>
      <c r="K14" s="14">
        <f t="shared" si="1"/>
        <v>2.25</v>
      </c>
      <c r="L14" s="15" t="str">
        <f t="shared" si="2"/>
        <v>ІІ ур</v>
      </c>
      <c r="M14" s="6"/>
    </row>
    <row r="15" spans="2:13" ht="16.5" thickBot="1" x14ac:dyDescent="0.3">
      <c r="B15" s="6"/>
      <c r="C15" s="12">
        <v>6</v>
      </c>
      <c r="D15" s="52" t="s">
        <v>89</v>
      </c>
      <c r="E15" s="12">
        <v>1</v>
      </c>
      <c r="F15" s="12">
        <v>2</v>
      </c>
      <c r="G15" s="12">
        <v>2</v>
      </c>
      <c r="H15" s="12">
        <v>2</v>
      </c>
      <c r="I15" s="12">
        <v>2</v>
      </c>
      <c r="J15" s="13">
        <f t="shared" si="0"/>
        <v>9</v>
      </c>
      <c r="K15" s="14">
        <f t="shared" si="1"/>
        <v>1.75</v>
      </c>
      <c r="L15" s="15" t="str">
        <f t="shared" si="2"/>
        <v>ІІ ур</v>
      </c>
      <c r="M15" s="6"/>
    </row>
    <row r="16" spans="2:13" ht="16.5" thickBot="1" x14ac:dyDescent="0.3">
      <c r="B16" s="6"/>
      <c r="C16" s="12">
        <v>7</v>
      </c>
      <c r="D16" s="52" t="s">
        <v>90</v>
      </c>
      <c r="E16" s="12">
        <v>2</v>
      </c>
      <c r="F16" s="12">
        <v>2</v>
      </c>
      <c r="G16" s="12">
        <v>2</v>
      </c>
      <c r="H16" s="12">
        <v>3</v>
      </c>
      <c r="I16" s="12">
        <v>2</v>
      </c>
      <c r="J16" s="13">
        <f t="shared" si="0"/>
        <v>11</v>
      </c>
      <c r="K16" s="14">
        <f t="shared" si="1"/>
        <v>2.25</v>
      </c>
      <c r="L16" s="15" t="str">
        <f t="shared" si="2"/>
        <v>ІІ ур</v>
      </c>
      <c r="M16" s="6"/>
    </row>
    <row r="17" spans="2:13" ht="16.5" thickBot="1" x14ac:dyDescent="0.3">
      <c r="B17" s="6"/>
      <c r="C17" s="12">
        <v>8</v>
      </c>
      <c r="D17" s="52" t="s">
        <v>91</v>
      </c>
      <c r="E17" s="12">
        <v>2</v>
      </c>
      <c r="F17" s="12">
        <v>1</v>
      </c>
      <c r="G17" s="12">
        <v>2</v>
      </c>
      <c r="H17" s="12">
        <v>2</v>
      </c>
      <c r="I17" s="12">
        <v>2</v>
      </c>
      <c r="J17" s="13">
        <f t="shared" si="0"/>
        <v>9</v>
      </c>
      <c r="K17" s="14">
        <f t="shared" si="1"/>
        <v>1.75</v>
      </c>
      <c r="L17" s="15" t="str">
        <f t="shared" si="2"/>
        <v>ІІ ур</v>
      </c>
      <c r="M17" s="6"/>
    </row>
    <row r="18" spans="2:13" ht="16.5" thickBot="1" x14ac:dyDescent="0.3">
      <c r="C18" s="12">
        <v>9</v>
      </c>
      <c r="D18" s="54" t="s">
        <v>92</v>
      </c>
      <c r="E18" s="12">
        <v>3</v>
      </c>
      <c r="F18" s="12">
        <v>2</v>
      </c>
      <c r="G18" s="12">
        <v>2</v>
      </c>
      <c r="H18" s="12">
        <v>2</v>
      </c>
      <c r="I18" s="12">
        <v>3</v>
      </c>
      <c r="J18" s="13">
        <f t="shared" si="0"/>
        <v>12</v>
      </c>
      <c r="K18" s="14">
        <f t="shared" si="1"/>
        <v>2.25</v>
      </c>
      <c r="L18" s="15" t="str">
        <f t="shared" si="2"/>
        <v>ІІ ур</v>
      </c>
    </row>
    <row r="19" spans="2:13" x14ac:dyDescent="0.25">
      <c r="C19" s="12">
        <v>10</v>
      </c>
      <c r="D19" s="30"/>
      <c r="E19" s="12"/>
      <c r="F19" s="12"/>
      <c r="G19" s="12"/>
      <c r="H19" s="12"/>
      <c r="I19" s="12"/>
      <c r="J19" s="13"/>
      <c r="K19" s="14"/>
      <c r="L19" s="15"/>
    </row>
    <row r="20" spans="2:13" x14ac:dyDescent="0.25">
      <c r="C20" s="12">
        <v>11</v>
      </c>
      <c r="D20" s="31"/>
      <c r="E20" s="12"/>
      <c r="F20" s="12"/>
      <c r="G20" s="12"/>
      <c r="H20" s="12"/>
      <c r="I20" s="12"/>
      <c r="J20" s="13"/>
      <c r="K20" s="14"/>
      <c r="L20" s="15"/>
    </row>
    <row r="21" spans="2:13" x14ac:dyDescent="0.25">
      <c r="C21" s="12">
        <v>12</v>
      </c>
      <c r="D21" s="31"/>
      <c r="E21" s="12"/>
      <c r="F21" s="12"/>
      <c r="G21" s="12"/>
      <c r="H21" s="12"/>
      <c r="I21" s="12"/>
      <c r="J21" s="13"/>
      <c r="K21" s="14"/>
      <c r="L21" s="15"/>
    </row>
    <row r="22" spans="2:13" x14ac:dyDescent="0.25">
      <c r="C22" s="12">
        <v>13</v>
      </c>
      <c r="D22" s="31"/>
      <c r="E22" s="12"/>
      <c r="F22" s="12"/>
      <c r="G22" s="12"/>
      <c r="H22" s="12"/>
      <c r="I22" s="12"/>
      <c r="J22" s="13"/>
      <c r="K22" s="14"/>
      <c r="L22" s="15"/>
    </row>
    <row r="23" spans="2:13" x14ac:dyDescent="0.25">
      <c r="C23" s="12">
        <v>14</v>
      </c>
      <c r="D23" s="31"/>
      <c r="E23" s="12"/>
      <c r="F23" s="12"/>
      <c r="G23" s="12"/>
      <c r="H23" s="12"/>
      <c r="I23" s="12"/>
      <c r="J23" s="13"/>
      <c r="K23" s="14"/>
      <c r="L23" s="15"/>
    </row>
    <row r="24" spans="2:13" x14ac:dyDescent="0.25">
      <c r="C24" s="12">
        <v>15</v>
      </c>
      <c r="D24" s="31"/>
      <c r="E24" s="12"/>
      <c r="F24" s="12"/>
      <c r="G24" s="12"/>
      <c r="H24" s="12"/>
      <c r="I24" s="12"/>
      <c r="J24" s="13"/>
      <c r="K24" s="14"/>
      <c r="L24" s="15"/>
    </row>
    <row r="25" spans="2:13" x14ac:dyDescent="0.25">
      <c r="C25" s="12">
        <v>16</v>
      </c>
      <c r="D25" s="12"/>
      <c r="E25" s="12"/>
      <c r="F25" s="12"/>
      <c r="G25" s="12"/>
      <c r="H25" s="12"/>
      <c r="I25" s="12"/>
      <c r="J25" s="13"/>
      <c r="K25" s="14"/>
      <c r="L25" s="15"/>
    </row>
    <row r="26" spans="2:13" x14ac:dyDescent="0.25">
      <c r="C26" s="12">
        <v>17</v>
      </c>
      <c r="D26" s="12"/>
      <c r="E26" s="12"/>
      <c r="F26" s="12"/>
      <c r="G26" s="12"/>
      <c r="H26" s="12"/>
      <c r="I26" s="12"/>
      <c r="J26" s="13"/>
      <c r="K26" s="14"/>
      <c r="L26" s="15"/>
    </row>
    <row r="27" spans="2:13" x14ac:dyDescent="0.25">
      <c r="C27" s="12">
        <v>18</v>
      </c>
      <c r="D27" s="12"/>
      <c r="E27" s="12"/>
      <c r="F27" s="12"/>
      <c r="G27" s="12"/>
      <c r="H27" s="12"/>
      <c r="I27" s="12"/>
      <c r="J27" s="13"/>
      <c r="K27" s="14"/>
      <c r="L27" s="15"/>
    </row>
    <row r="28" spans="2:13" x14ac:dyDescent="0.25">
      <c r="C28" s="12">
        <v>19</v>
      </c>
      <c r="D28" s="12"/>
      <c r="E28" s="12"/>
      <c r="F28" s="12"/>
      <c r="G28" s="12"/>
      <c r="H28" s="12"/>
      <c r="I28" s="12"/>
      <c r="J28" s="13"/>
      <c r="K28" s="14"/>
      <c r="L28" s="15"/>
    </row>
    <row r="29" spans="2:13" x14ac:dyDescent="0.25">
      <c r="C29" s="12">
        <v>20</v>
      </c>
      <c r="D29" s="12"/>
      <c r="E29" s="12"/>
      <c r="F29" s="12"/>
      <c r="G29" s="12"/>
      <c r="H29" s="12"/>
      <c r="I29" s="12"/>
      <c r="J29" s="13"/>
      <c r="K29" s="14"/>
      <c r="L29" s="15"/>
    </row>
    <row r="30" spans="2:13" x14ac:dyDescent="0.25">
      <c r="C30" s="12">
        <v>21</v>
      </c>
      <c r="D30" s="12"/>
      <c r="E30" s="12"/>
      <c r="F30" s="12"/>
      <c r="G30" s="12"/>
      <c r="H30" s="12"/>
      <c r="I30" s="12"/>
      <c r="J30" s="13"/>
      <c r="K30" s="14"/>
      <c r="L30" s="15"/>
    </row>
    <row r="31" spans="2:13" x14ac:dyDescent="0.25">
      <c r="C31" s="12">
        <v>22</v>
      </c>
      <c r="D31" s="12"/>
      <c r="E31" s="12"/>
      <c r="F31" s="12"/>
      <c r="G31" s="12"/>
      <c r="H31" s="12"/>
      <c r="I31" s="12"/>
      <c r="J31" s="13"/>
      <c r="K31" s="14"/>
      <c r="L31" s="15"/>
    </row>
    <row r="32" spans="2:13" x14ac:dyDescent="0.25">
      <c r="C32" s="12">
        <v>23</v>
      </c>
      <c r="D32" s="12"/>
      <c r="E32" s="12"/>
      <c r="F32" s="12"/>
      <c r="G32" s="12"/>
      <c r="H32" s="12"/>
      <c r="I32" s="12"/>
      <c r="J32" s="13"/>
      <c r="K32" s="14"/>
      <c r="L32" s="15"/>
    </row>
    <row r="33" spans="3:12" x14ac:dyDescent="0.25">
      <c r="C33" s="12">
        <v>24</v>
      </c>
      <c r="D33" s="12"/>
      <c r="E33" s="12"/>
      <c r="F33" s="12"/>
      <c r="G33" s="12"/>
      <c r="H33" s="12"/>
      <c r="I33" s="12"/>
      <c r="J33" s="13"/>
      <c r="K33" s="14"/>
      <c r="L33" s="15"/>
    </row>
    <row r="34" spans="3:12" x14ac:dyDescent="0.25">
      <c r="C34" s="12">
        <v>25</v>
      </c>
      <c r="D34" s="12"/>
      <c r="E34" s="12"/>
      <c r="F34" s="12"/>
      <c r="G34" s="12"/>
      <c r="H34" s="12"/>
      <c r="I34" s="12"/>
      <c r="J34" s="13"/>
      <c r="K34" s="14"/>
      <c r="L34" s="15"/>
    </row>
    <row r="35" spans="3:12" x14ac:dyDescent="0.25">
      <c r="C35" s="12">
        <v>26</v>
      </c>
      <c r="D35" s="12"/>
      <c r="E35" s="12"/>
      <c r="F35" s="12"/>
      <c r="G35" s="12"/>
      <c r="H35" s="12"/>
      <c r="I35" s="26"/>
      <c r="J35" s="13"/>
      <c r="K35" s="14"/>
      <c r="L35" s="15"/>
    </row>
    <row r="36" spans="3:12" x14ac:dyDescent="0.25">
      <c r="C36" s="12">
        <v>27</v>
      </c>
      <c r="D36" s="12"/>
      <c r="E36" s="12"/>
      <c r="F36" s="12"/>
      <c r="G36" s="12"/>
      <c r="H36" s="12"/>
      <c r="I36" s="26"/>
      <c r="J36" s="13"/>
      <c r="K36" s="14"/>
      <c r="L36" s="15"/>
    </row>
    <row r="37" spans="3:12" x14ac:dyDescent="0.25">
      <c r="C37" s="12">
        <v>28</v>
      </c>
      <c r="D37" s="12"/>
      <c r="E37" s="12"/>
      <c r="F37" s="12"/>
      <c r="G37" s="12"/>
      <c r="H37" s="12"/>
      <c r="I37" s="26"/>
      <c r="J37" s="13"/>
      <c r="K37" s="14"/>
      <c r="L37" s="15"/>
    </row>
    <row r="38" spans="3:12" x14ac:dyDescent="0.25">
      <c r="C38" s="12">
        <v>29</v>
      </c>
      <c r="D38" s="12"/>
      <c r="E38" s="12"/>
      <c r="F38" s="12"/>
      <c r="G38" s="12"/>
      <c r="H38" s="12"/>
      <c r="I38" s="26"/>
      <c r="J38" s="13"/>
      <c r="K38" s="14"/>
      <c r="L38" s="15"/>
    </row>
    <row r="39" spans="3:12" x14ac:dyDescent="0.25">
      <c r="C39" s="12">
        <v>30</v>
      </c>
      <c r="D39" s="12"/>
      <c r="E39" s="12"/>
      <c r="F39" s="12"/>
      <c r="G39" s="12"/>
      <c r="H39" s="12"/>
      <c r="I39" s="26"/>
      <c r="J39" s="13"/>
      <c r="K39" s="14"/>
      <c r="L39" s="15"/>
    </row>
    <row r="40" spans="3:12" x14ac:dyDescent="0.25">
      <c r="C40" s="33"/>
      <c r="D40" s="38"/>
      <c r="E40" s="41"/>
      <c r="F40" s="41"/>
      <c r="G40" s="41"/>
      <c r="H40" s="38"/>
      <c r="I40" s="41"/>
      <c r="J40" s="41"/>
      <c r="K40" s="41"/>
      <c r="L40" s="42"/>
    </row>
    <row r="41" spans="3:12" x14ac:dyDescent="0.25">
      <c r="C41" s="44" t="s">
        <v>59</v>
      </c>
      <c r="D41" s="45"/>
      <c r="E41" s="45"/>
      <c r="F41" s="45"/>
      <c r="G41" s="46"/>
      <c r="H41" s="16">
        <f>COUNTA(D10:D39)</f>
        <v>9</v>
      </c>
      <c r="I41" s="44"/>
      <c r="J41" s="45"/>
      <c r="K41" s="45"/>
      <c r="L41" s="46"/>
    </row>
    <row r="42" spans="3:12" x14ac:dyDescent="0.25">
      <c r="C42" s="43" t="s">
        <v>60</v>
      </c>
      <c r="D42" s="43"/>
      <c r="E42" s="17">
        <f>COUNTIF(L10:L39,"І ур")</f>
        <v>1</v>
      </c>
      <c r="F42" s="35" t="s">
        <v>61</v>
      </c>
      <c r="G42" s="35"/>
      <c r="H42" s="18">
        <f>COUNTIF(L10:L39,"ІІ ур")</f>
        <v>8</v>
      </c>
      <c r="I42" s="47" t="s">
        <v>62</v>
      </c>
      <c r="J42" s="48"/>
      <c r="K42" s="17">
        <f>COUNTIF(L10:L39,"ІІІ ур")</f>
        <v>0</v>
      </c>
      <c r="L42" s="19"/>
    </row>
    <row r="43" spans="3:12" ht="81.75" customHeight="1" x14ac:dyDescent="0.25">
      <c r="C43" s="39" t="s">
        <v>63</v>
      </c>
      <c r="D43" s="39"/>
      <c r="E43" s="20">
        <f>(E42/H41)*100</f>
        <v>11.111111111111111</v>
      </c>
      <c r="F43" s="39" t="s">
        <v>64</v>
      </c>
      <c r="G43" s="39"/>
      <c r="H43" s="20">
        <f>(H42/H41)*100</f>
        <v>88.888888888888886</v>
      </c>
      <c r="I43" s="36" t="s">
        <v>65</v>
      </c>
      <c r="J43" s="37"/>
      <c r="K43" s="20">
        <f>(K42/H41)*100</f>
        <v>0</v>
      </c>
      <c r="L43" s="21"/>
    </row>
    <row r="45" spans="3:12" ht="15" customHeight="1" x14ac:dyDescent="0.25">
      <c r="D45" s="22"/>
      <c r="E45" s="37" t="s">
        <v>45</v>
      </c>
      <c r="F45" s="39"/>
      <c r="G45" s="39" t="s">
        <v>46</v>
      </c>
      <c r="H45" s="39"/>
      <c r="I45" s="36" t="s">
        <v>47</v>
      </c>
      <c r="J45" s="37"/>
    </row>
    <row r="46" spans="3:12" ht="36.75" customHeight="1" x14ac:dyDescent="0.25">
      <c r="D46" s="23" t="s">
        <v>63</v>
      </c>
      <c r="E46" s="38">
        <f>E43</f>
        <v>11.111111111111111</v>
      </c>
      <c r="F46" s="34"/>
      <c r="G46" s="33"/>
      <c r="H46" s="34"/>
      <c r="I46" s="33"/>
      <c r="J46" s="34"/>
    </row>
    <row r="47" spans="3:12" ht="41.25" customHeight="1" x14ac:dyDescent="0.25">
      <c r="D47" s="23" t="s">
        <v>64</v>
      </c>
      <c r="E47" s="33">
        <f>H43</f>
        <v>88.888888888888886</v>
      </c>
      <c r="F47" s="34"/>
      <c r="G47" s="33"/>
      <c r="H47" s="34"/>
      <c r="I47" s="33"/>
      <c r="J47" s="34"/>
    </row>
    <row r="48" spans="3:12" ht="36.75" customHeight="1" x14ac:dyDescent="0.25">
      <c r="D48" s="23" t="s">
        <v>65</v>
      </c>
      <c r="E48" s="33">
        <f>K43</f>
        <v>0</v>
      </c>
      <c r="F48" s="34"/>
      <c r="G48" s="33"/>
      <c r="H48" s="34"/>
      <c r="I48" s="33"/>
      <c r="J48" s="34"/>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B5:M5"/>
    <mergeCell ref="B6:M6"/>
    <mergeCell ref="B7:M7"/>
    <mergeCell ref="C40:L40"/>
    <mergeCell ref="C42:D42"/>
    <mergeCell ref="C41:G41"/>
    <mergeCell ref="I41:L41"/>
    <mergeCell ref="I42:J42"/>
    <mergeCell ref="C43:D43"/>
    <mergeCell ref="F43:G43"/>
    <mergeCell ref="E45:F45"/>
    <mergeCell ref="G45:H45"/>
    <mergeCell ref="I43:J43"/>
    <mergeCell ref="I48:J48"/>
    <mergeCell ref="I47:J47"/>
    <mergeCell ref="I46:J46"/>
    <mergeCell ref="F42:G42"/>
    <mergeCell ref="I45:J45"/>
    <mergeCell ref="E48:F48"/>
    <mergeCell ref="G48:H48"/>
    <mergeCell ref="E46:F46"/>
    <mergeCell ref="G46:H46"/>
    <mergeCell ref="E47:F47"/>
    <mergeCell ref="G47:H47"/>
  </mergeCells>
  <phoneticPr fontId="8"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5" zoomScaleNormal="55" workbookViewId="0">
      <selection activeCell="I100" sqref="I100:R112"/>
    </sheetView>
  </sheetViews>
  <sheetFormatPr defaultRowHeight="15" x14ac:dyDescent="0.25"/>
  <cols>
    <col min="3" max="3" width="19" customWidth="1"/>
    <col min="4" max="7" width="30.7109375" customWidth="1"/>
    <col min="8" max="8" width="17.42578125" customWidth="1"/>
    <col min="10" max="10" width="36.85546875" customWidth="1"/>
    <col min="12" max="12" width="37.140625" customWidth="1"/>
    <col min="14" max="14" width="37.140625" customWidth="1"/>
    <col min="16" max="16" width="37.28515625" customWidth="1"/>
    <col min="18" max="18" width="36.710937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старт!E32</f>
        <v>0</v>
      </c>
      <c r="E17" s="5">
        <f>старт!F32</f>
        <v>0</v>
      </c>
      <c r="F17" s="5">
        <f>старт!G32</f>
        <v>0</v>
      </c>
      <c r="G17" s="5">
        <f>старт!H32</f>
        <v>0</v>
      </c>
      <c r="H17" s="29">
        <f>старт!I32</f>
        <v>0</v>
      </c>
    </row>
    <row r="18" spans="3:8" x14ac:dyDescent="0.25">
      <c r="C18" s="5" t="s">
        <v>46</v>
      </c>
      <c r="D18" s="5">
        <f>промежут!E32</f>
        <v>0</v>
      </c>
      <c r="E18" s="5">
        <f>промежут!F32</f>
        <v>0</v>
      </c>
      <c r="F18" s="5">
        <f>промежут!G32</f>
        <v>0</v>
      </c>
      <c r="G18" s="5">
        <f>промежут!H32</f>
        <v>0</v>
      </c>
      <c r="H18" s="29">
        <f>промежут!I32</f>
        <v>0</v>
      </c>
    </row>
    <row r="19" spans="3:8" x14ac:dyDescent="0.25">
      <c r="C19" s="5" t="s">
        <v>47</v>
      </c>
      <c r="D19" s="5">
        <f>итог!E32</f>
        <v>0</v>
      </c>
      <c r="E19" s="5">
        <f>итог!F32</f>
        <v>0</v>
      </c>
      <c r="F19" s="5">
        <f>итог!G32</f>
        <v>0</v>
      </c>
      <c r="G19" s="5">
        <f>итог!H32</f>
        <v>0</v>
      </c>
      <c r="H19" s="29">
        <f>итог!I32</f>
        <v>0</v>
      </c>
    </row>
    <row r="98" spans="9:18" x14ac:dyDescent="0.25">
      <c r="J98" t="s">
        <v>38</v>
      </c>
      <c r="L98" t="s">
        <v>39</v>
      </c>
      <c r="N98" t="s">
        <v>40</v>
      </c>
      <c r="P98" t="s">
        <v>41</v>
      </c>
      <c r="R98" t="s">
        <v>43</v>
      </c>
    </row>
    <row r="100" spans="9:18" ht="54"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2" zoomScaleNormal="62" workbookViewId="0">
      <selection activeCell="I100" sqref="I100:R112"/>
    </sheetView>
  </sheetViews>
  <sheetFormatPr defaultRowHeight="15" x14ac:dyDescent="0.25"/>
  <cols>
    <col min="3" max="3" width="19" customWidth="1"/>
    <col min="4" max="7" width="30.7109375" customWidth="1"/>
    <col min="8" max="8" width="18.85546875" customWidth="1"/>
    <col min="10" max="10" width="36.85546875" customWidth="1"/>
    <col min="12" max="12" width="37.42578125" customWidth="1"/>
    <col min="14" max="14" width="38.140625" customWidth="1"/>
    <col min="16" max="16" width="38" customWidth="1"/>
    <col min="18" max="18" width="36.570312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старт!E33</f>
        <v>0</v>
      </c>
      <c r="E17" s="5">
        <f>старт!F33</f>
        <v>0</v>
      </c>
      <c r="F17" s="5">
        <f>старт!G33</f>
        <v>0</v>
      </c>
      <c r="G17" s="5">
        <f>старт!H33</f>
        <v>0</v>
      </c>
      <c r="H17" s="29">
        <f>старт!I33</f>
        <v>0</v>
      </c>
    </row>
    <row r="18" spans="3:8" x14ac:dyDescent="0.25">
      <c r="C18" s="5" t="s">
        <v>46</v>
      </c>
      <c r="D18" s="5">
        <f>промежут!E33</f>
        <v>0</v>
      </c>
      <c r="E18" s="5">
        <f>промежут!F33</f>
        <v>0</v>
      </c>
      <c r="F18" s="5">
        <f>промежут!G33</f>
        <v>0</v>
      </c>
      <c r="G18" s="5">
        <f>промежут!H33</f>
        <v>0</v>
      </c>
      <c r="H18" s="29">
        <f>промежут!I33</f>
        <v>0</v>
      </c>
    </row>
    <row r="19" spans="3:8" x14ac:dyDescent="0.25">
      <c r="C19" s="5" t="s">
        <v>47</v>
      </c>
      <c r="D19" s="5">
        <f>итог!E33</f>
        <v>0</v>
      </c>
      <c r="E19" s="5">
        <f>итог!F33</f>
        <v>0</v>
      </c>
      <c r="F19" s="5">
        <f>итог!G33</f>
        <v>0</v>
      </c>
      <c r="G19" s="5">
        <f>итог!H33</f>
        <v>0</v>
      </c>
      <c r="H19" s="29">
        <f>итог!I33</f>
        <v>0</v>
      </c>
    </row>
    <row r="98" spans="9:18" x14ac:dyDescent="0.25">
      <c r="J98" t="s">
        <v>38</v>
      </c>
      <c r="L98" t="s">
        <v>39</v>
      </c>
      <c r="N98" t="s">
        <v>40</v>
      </c>
      <c r="P98" t="s">
        <v>41</v>
      </c>
      <c r="R98" t="s">
        <v>43</v>
      </c>
    </row>
    <row r="100" spans="9:18" ht="60"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4.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7" zoomScaleNormal="57" workbookViewId="0">
      <selection activeCell="I100" sqref="I100:R112"/>
    </sheetView>
  </sheetViews>
  <sheetFormatPr defaultRowHeight="15" x14ac:dyDescent="0.25"/>
  <cols>
    <col min="3" max="3" width="19.140625" customWidth="1"/>
    <col min="4" max="7" width="30.7109375" customWidth="1"/>
    <col min="8" max="8" width="16.42578125" customWidth="1"/>
    <col min="10" max="10" width="37.140625" customWidth="1"/>
    <col min="12" max="12" width="36.85546875" customWidth="1"/>
    <col min="14" max="14" width="37" customWidth="1"/>
    <col min="16" max="16" width="36.42578125" customWidth="1"/>
    <col min="18" max="18" width="36.570312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старт!E34</f>
        <v>0</v>
      </c>
      <c r="E17" s="5">
        <f>старт!F34</f>
        <v>0</v>
      </c>
      <c r="F17" s="5">
        <f>старт!G34</f>
        <v>0</v>
      </c>
      <c r="G17" s="5">
        <f>старт!H34</f>
        <v>0</v>
      </c>
      <c r="H17" s="29">
        <f>старт!I34</f>
        <v>0</v>
      </c>
    </row>
    <row r="18" spans="3:8" x14ac:dyDescent="0.25">
      <c r="C18" s="5" t="s">
        <v>46</v>
      </c>
      <c r="D18" s="5">
        <f>промежут!E34</f>
        <v>0</v>
      </c>
      <c r="E18" s="5">
        <f>промежут!F34</f>
        <v>0</v>
      </c>
      <c r="F18" s="5">
        <f>промежут!G34</f>
        <v>0</v>
      </c>
      <c r="G18" s="5">
        <f>промежут!H34</f>
        <v>0</v>
      </c>
      <c r="H18" s="29">
        <f>промежут!I34</f>
        <v>0</v>
      </c>
    </row>
    <row r="19" spans="3:8" x14ac:dyDescent="0.25">
      <c r="C19" s="5" t="s">
        <v>47</v>
      </c>
      <c r="D19" s="5">
        <f>итог!E34</f>
        <v>0</v>
      </c>
      <c r="E19" s="5">
        <f>итог!F34</f>
        <v>0</v>
      </c>
      <c r="F19" s="5">
        <f>итог!G34</f>
        <v>0</v>
      </c>
      <c r="G19" s="5">
        <f>итог!H34</f>
        <v>0</v>
      </c>
      <c r="H19" s="29">
        <f>итог!I34</f>
        <v>0</v>
      </c>
    </row>
    <row r="98" spans="9:18" x14ac:dyDescent="0.25">
      <c r="J98" t="s">
        <v>38</v>
      </c>
      <c r="L98" t="s">
        <v>39</v>
      </c>
      <c r="N98" t="s">
        <v>40</v>
      </c>
      <c r="P98" t="s">
        <v>41</v>
      </c>
      <c r="R98" t="s">
        <v>43</v>
      </c>
    </row>
    <row r="100" spans="9:18" ht="60"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0" zoomScaleNormal="60" workbookViewId="0">
      <selection activeCell="I100" sqref="I100:R112"/>
    </sheetView>
  </sheetViews>
  <sheetFormatPr defaultRowHeight="15" x14ac:dyDescent="0.25"/>
  <cols>
    <col min="3" max="3" width="19" customWidth="1"/>
    <col min="4" max="7" width="30.7109375" customWidth="1"/>
    <col min="8" max="8" width="13" customWidth="1"/>
    <col min="10" max="10" width="36" customWidth="1"/>
    <col min="12" max="12" width="37" customWidth="1"/>
    <col min="14" max="14" width="36.85546875" customWidth="1"/>
    <col min="16" max="16" width="37.140625" customWidth="1"/>
    <col min="18" max="18" width="37"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старт!E35</f>
        <v>0</v>
      </c>
      <c r="E17" s="5">
        <f>старт!F35</f>
        <v>0</v>
      </c>
      <c r="F17" s="5">
        <f>старт!G35</f>
        <v>0</v>
      </c>
      <c r="G17" s="5">
        <f>старт!H35</f>
        <v>0</v>
      </c>
      <c r="H17" s="29">
        <f>старт!I35</f>
        <v>0</v>
      </c>
    </row>
    <row r="18" spans="3:8" x14ac:dyDescent="0.25">
      <c r="C18" s="5" t="s">
        <v>46</v>
      </c>
      <c r="D18" s="5">
        <f>промежут!E35</f>
        <v>0</v>
      </c>
      <c r="E18" s="5">
        <f>промежут!F35</f>
        <v>0</v>
      </c>
      <c r="F18" s="5">
        <f>промежут!G35</f>
        <v>0</v>
      </c>
      <c r="G18" s="5">
        <f>промежут!H35</f>
        <v>0</v>
      </c>
      <c r="H18" s="29">
        <f>промежут!I35</f>
        <v>0</v>
      </c>
    </row>
    <row r="19" spans="3:8" x14ac:dyDescent="0.25">
      <c r="C19" s="5" t="s">
        <v>47</v>
      </c>
      <c r="D19" s="5">
        <f>итог!E35</f>
        <v>0</v>
      </c>
      <c r="E19" s="5">
        <f>итог!F35</f>
        <v>0</v>
      </c>
      <c r="F19" s="5">
        <f>итог!G35</f>
        <v>0</v>
      </c>
      <c r="G19" s="5">
        <f>итог!H35</f>
        <v>0</v>
      </c>
      <c r="H19" s="29">
        <f>итог!I35</f>
        <v>0</v>
      </c>
    </row>
    <row r="98" spans="9:18" x14ac:dyDescent="0.25">
      <c r="J98" t="s">
        <v>38</v>
      </c>
      <c r="L98" t="s">
        <v>39</v>
      </c>
      <c r="N98" t="s">
        <v>40</v>
      </c>
      <c r="P98" t="s">
        <v>41</v>
      </c>
      <c r="R98" t="s">
        <v>43</v>
      </c>
    </row>
    <row r="100" spans="9:18" ht="57"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4" zoomScaleNormal="64" workbookViewId="0">
      <selection activeCell="I100" sqref="I100:R112"/>
    </sheetView>
  </sheetViews>
  <sheetFormatPr defaultRowHeight="15" x14ac:dyDescent="0.25"/>
  <cols>
    <col min="3" max="3" width="19.140625" customWidth="1"/>
    <col min="4" max="7" width="30.7109375" customWidth="1"/>
    <col min="8" max="8" width="15.140625" customWidth="1"/>
    <col min="10" max="10" width="37.140625" customWidth="1"/>
    <col min="12" max="12" width="36.7109375" customWidth="1"/>
    <col min="14" max="14" width="36.5703125" customWidth="1"/>
    <col min="16" max="16" width="37" customWidth="1"/>
    <col min="18" max="18" width="36.14062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старт!E36</f>
        <v>0</v>
      </c>
      <c r="E17" s="5">
        <f>старт!F36</f>
        <v>0</v>
      </c>
      <c r="F17" s="5">
        <f>старт!G36</f>
        <v>0</v>
      </c>
      <c r="G17" s="5">
        <f>старт!H36</f>
        <v>0</v>
      </c>
      <c r="H17" s="29">
        <f>старт!I36</f>
        <v>0</v>
      </c>
    </row>
    <row r="18" spans="3:8" x14ac:dyDescent="0.25">
      <c r="C18" s="5" t="s">
        <v>46</v>
      </c>
      <c r="D18" s="5">
        <f>промежут!E36</f>
        <v>0</v>
      </c>
      <c r="E18" s="5">
        <f>промежут!F36</f>
        <v>0</v>
      </c>
      <c r="F18" s="5">
        <f>промежут!G36</f>
        <v>0</v>
      </c>
      <c r="G18" s="5">
        <f>промежут!H36</f>
        <v>0</v>
      </c>
      <c r="H18" s="29">
        <f>промежут!I36</f>
        <v>0</v>
      </c>
    </row>
    <row r="19" spans="3:8" x14ac:dyDescent="0.25">
      <c r="C19" s="5" t="s">
        <v>47</v>
      </c>
      <c r="D19" s="5">
        <f>итог!E36</f>
        <v>0</v>
      </c>
      <c r="E19" s="5">
        <f>итог!F36</f>
        <v>0</v>
      </c>
      <c r="F19" s="5">
        <f>итог!G36</f>
        <v>0</v>
      </c>
      <c r="G19" s="5">
        <f>итог!H36</f>
        <v>0</v>
      </c>
      <c r="H19" s="29">
        <f>итог!I36</f>
        <v>0</v>
      </c>
    </row>
    <row r="98" spans="9:18" x14ac:dyDescent="0.25">
      <c r="J98" t="s">
        <v>38</v>
      </c>
      <c r="L98" t="s">
        <v>39</v>
      </c>
      <c r="N98" t="s">
        <v>40</v>
      </c>
      <c r="P98" t="s">
        <v>41</v>
      </c>
      <c r="R98" t="s">
        <v>43</v>
      </c>
    </row>
    <row r="100" spans="9:18" ht="62.25"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3.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4" zoomScaleNormal="64" workbookViewId="0">
      <selection activeCell="I100" sqref="I100:R112"/>
    </sheetView>
  </sheetViews>
  <sheetFormatPr defaultRowHeight="15" x14ac:dyDescent="0.25"/>
  <cols>
    <col min="3" max="3" width="19.28515625" customWidth="1"/>
    <col min="4" max="7" width="30.7109375" customWidth="1"/>
    <col min="8" max="8" width="15.42578125" customWidth="1"/>
    <col min="10" max="10" width="36.7109375" customWidth="1"/>
    <col min="12" max="12" width="36.7109375" customWidth="1"/>
    <col min="14" max="14" width="37.140625" customWidth="1"/>
    <col min="16" max="16" width="36.42578125" customWidth="1"/>
    <col min="18" max="18" width="38"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старт!E37</f>
        <v>0</v>
      </c>
      <c r="E17" s="5">
        <f>старт!F37</f>
        <v>0</v>
      </c>
      <c r="F17" s="5">
        <f>старт!G37</f>
        <v>0</v>
      </c>
      <c r="G17" s="5">
        <f>старт!H37</f>
        <v>0</v>
      </c>
      <c r="H17" s="29">
        <f>старт!I37</f>
        <v>0</v>
      </c>
    </row>
    <row r="18" spans="3:8" x14ac:dyDescent="0.25">
      <c r="C18" s="5" t="s">
        <v>46</v>
      </c>
      <c r="D18" s="5">
        <f>промежут!E37</f>
        <v>0</v>
      </c>
      <c r="E18" s="5">
        <f>промежут!F37</f>
        <v>0</v>
      </c>
      <c r="F18" s="5">
        <f>промежут!G37</f>
        <v>0</v>
      </c>
      <c r="G18" s="5">
        <f>промежут!H37</f>
        <v>0</v>
      </c>
      <c r="H18" s="29">
        <f>промежут!I37</f>
        <v>0</v>
      </c>
    </row>
    <row r="19" spans="3:8" x14ac:dyDescent="0.25">
      <c r="C19" s="5" t="s">
        <v>47</v>
      </c>
      <c r="D19" s="5">
        <f>итог!E37</f>
        <v>0</v>
      </c>
      <c r="E19" s="5">
        <f>итог!F37</f>
        <v>0</v>
      </c>
      <c r="F19" s="5">
        <f>итог!G37</f>
        <v>0</v>
      </c>
      <c r="G19" s="5">
        <f>итог!H37</f>
        <v>0</v>
      </c>
      <c r="H19" s="29">
        <f>итог!I37</f>
        <v>0</v>
      </c>
    </row>
    <row r="98" spans="9:18" x14ac:dyDescent="0.25">
      <c r="J98" t="s">
        <v>38</v>
      </c>
      <c r="L98" t="s">
        <v>39</v>
      </c>
      <c r="N98" t="s">
        <v>40</v>
      </c>
      <c r="P98" t="s">
        <v>41</v>
      </c>
      <c r="R98" t="s">
        <v>43</v>
      </c>
    </row>
    <row r="100" spans="9:18" ht="54"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0.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7.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0" zoomScaleNormal="60" workbookViewId="0">
      <selection activeCell="I100" sqref="I100:R112"/>
    </sheetView>
  </sheetViews>
  <sheetFormatPr defaultRowHeight="15" x14ac:dyDescent="0.25"/>
  <cols>
    <col min="3" max="3" width="19.28515625" customWidth="1"/>
    <col min="4" max="7" width="30.7109375" customWidth="1"/>
    <col min="8" max="8" width="23.140625" customWidth="1"/>
    <col min="10" max="10" width="36.5703125" customWidth="1"/>
    <col min="12" max="12" width="36.28515625" customWidth="1"/>
    <col min="14" max="14" width="37.7109375" customWidth="1"/>
    <col min="16" max="16" width="36.7109375" customWidth="1"/>
    <col min="18" max="18" width="37"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старт!E38</f>
        <v>0</v>
      </c>
      <c r="E17" s="5">
        <f>старт!F38</f>
        <v>0</v>
      </c>
      <c r="F17" s="5">
        <f>старт!G38</f>
        <v>0</v>
      </c>
      <c r="G17" s="5">
        <f>старт!H38</f>
        <v>0</v>
      </c>
      <c r="H17" s="29">
        <f>старт!I38</f>
        <v>0</v>
      </c>
    </row>
    <row r="18" spans="3:8" x14ac:dyDescent="0.25">
      <c r="C18" s="5" t="s">
        <v>46</v>
      </c>
      <c r="D18" s="5">
        <f>промежут!E38</f>
        <v>0</v>
      </c>
      <c r="E18" s="5">
        <f>промежут!F38</f>
        <v>0</v>
      </c>
      <c r="F18" s="5">
        <f>промежут!G38</f>
        <v>0</v>
      </c>
      <c r="G18" s="5">
        <f>промежут!H38</f>
        <v>0</v>
      </c>
      <c r="H18" s="29">
        <f>промежут!I38</f>
        <v>0</v>
      </c>
    </row>
    <row r="19" spans="3:8" x14ac:dyDescent="0.25">
      <c r="C19" s="5" t="s">
        <v>47</v>
      </c>
      <c r="D19" s="5">
        <f>итог!E38</f>
        <v>0</v>
      </c>
      <c r="E19" s="5">
        <f>итог!F38</f>
        <v>0</v>
      </c>
      <c r="F19" s="5">
        <f>итог!G38</f>
        <v>0</v>
      </c>
      <c r="G19" s="5">
        <f>итог!H38</f>
        <v>0</v>
      </c>
      <c r="H19" s="29">
        <f>итог!I38</f>
        <v>0</v>
      </c>
    </row>
    <row r="98" spans="9:18" x14ac:dyDescent="0.25">
      <c r="J98" t="s">
        <v>38</v>
      </c>
      <c r="L98" t="s">
        <v>39</v>
      </c>
      <c r="N98" t="s">
        <v>40</v>
      </c>
      <c r="P98" t="s">
        <v>41</v>
      </c>
      <c r="R98" t="s">
        <v>43</v>
      </c>
    </row>
    <row r="100" spans="9:18" ht="63.75"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80.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7" zoomScaleNormal="57" workbookViewId="0">
      <selection activeCell="I100" sqref="I100:R112"/>
    </sheetView>
  </sheetViews>
  <sheetFormatPr defaultRowHeight="15" x14ac:dyDescent="0.25"/>
  <cols>
    <col min="3" max="3" width="19.28515625" customWidth="1"/>
    <col min="4" max="7" width="30.7109375" customWidth="1"/>
    <col min="8" max="8" width="19.7109375" customWidth="1"/>
    <col min="10" max="10" width="37" customWidth="1"/>
    <col min="12" max="12" width="37.140625" customWidth="1"/>
    <col min="14" max="14" width="36.85546875" customWidth="1"/>
    <col min="16" max="16" width="37" customWidth="1"/>
    <col min="18" max="18" width="36.8554687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старт!E39</f>
        <v>0</v>
      </c>
      <c r="E17" s="5">
        <f>старт!F39</f>
        <v>0</v>
      </c>
      <c r="F17" s="5">
        <f>старт!G39</f>
        <v>0</v>
      </c>
      <c r="G17" s="5">
        <f>старт!H39</f>
        <v>0</v>
      </c>
      <c r="H17" s="29">
        <f>старт!I39</f>
        <v>0</v>
      </c>
    </row>
    <row r="18" spans="3:8" x14ac:dyDescent="0.25">
      <c r="C18" s="5" t="s">
        <v>46</v>
      </c>
      <c r="D18" s="5">
        <f>промежут!E39</f>
        <v>0</v>
      </c>
      <c r="E18" s="5">
        <f>промежут!F39</f>
        <v>0</v>
      </c>
      <c r="F18" s="5">
        <f>промежут!G39</f>
        <v>0</v>
      </c>
      <c r="G18" s="5">
        <f>промежут!H39</f>
        <v>0</v>
      </c>
      <c r="H18" s="29">
        <f>промежут!I39</f>
        <v>0</v>
      </c>
    </row>
    <row r="19" spans="3:8" x14ac:dyDescent="0.25">
      <c r="C19" s="5" t="s">
        <v>47</v>
      </c>
      <c r="D19" s="5">
        <f>итог!E39</f>
        <v>0</v>
      </c>
      <c r="E19" s="5">
        <f>итог!F39</f>
        <v>0</v>
      </c>
      <c r="F19" s="5">
        <f>итог!G39</f>
        <v>0</v>
      </c>
      <c r="G19" s="5">
        <f>итог!H39</f>
        <v>0</v>
      </c>
      <c r="H19" s="29">
        <f>итог!I39</f>
        <v>0</v>
      </c>
    </row>
    <row r="98" spans="9:18" x14ac:dyDescent="0.25">
      <c r="J98" t="s">
        <v>38</v>
      </c>
      <c r="L98" t="s">
        <v>39</v>
      </c>
      <c r="N98" t="s">
        <v>40</v>
      </c>
      <c r="P98" t="s">
        <v>41</v>
      </c>
      <c r="R98" t="s">
        <v>43</v>
      </c>
    </row>
    <row r="100" spans="9:18" ht="64.5"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9.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102"/>
  <sheetViews>
    <sheetView topLeftCell="A4" zoomScale="80" zoomScaleNormal="80" workbookViewId="0">
      <selection activeCell="I21" sqref="I21"/>
    </sheetView>
  </sheetViews>
  <sheetFormatPr defaultRowHeight="15" x14ac:dyDescent="0.25"/>
  <cols>
    <col min="4" max="4" width="22.85546875" customWidth="1"/>
  </cols>
  <sheetData>
    <row r="5" spans="2:13" x14ac:dyDescent="0.25">
      <c r="B5" s="40" t="s">
        <v>48</v>
      </c>
      <c r="C5" s="40"/>
      <c r="D5" s="40"/>
      <c r="E5" s="40"/>
      <c r="F5" s="40"/>
      <c r="G5" s="40"/>
      <c r="H5" s="40"/>
      <c r="I5" s="40"/>
      <c r="J5" s="40"/>
      <c r="K5" s="40"/>
      <c r="L5" s="40"/>
      <c r="M5" s="40"/>
    </row>
    <row r="6" spans="2:13" x14ac:dyDescent="0.25">
      <c r="B6" s="40" t="s">
        <v>69</v>
      </c>
      <c r="C6" s="40"/>
      <c r="D6" s="40"/>
      <c r="E6" s="40"/>
      <c r="F6" s="40"/>
      <c r="G6" s="40"/>
      <c r="H6" s="40"/>
      <c r="I6" s="40"/>
      <c r="J6" s="40"/>
      <c r="K6" s="40"/>
      <c r="L6" s="40"/>
      <c r="M6" s="40"/>
    </row>
    <row r="7" spans="2:13" x14ac:dyDescent="0.25">
      <c r="B7" s="40" t="s">
        <v>98</v>
      </c>
      <c r="C7" s="40"/>
      <c r="D7" s="40"/>
      <c r="E7" s="40"/>
      <c r="F7" s="40"/>
      <c r="G7" s="40"/>
      <c r="H7" s="40"/>
      <c r="I7" s="40"/>
      <c r="J7" s="40"/>
      <c r="K7" s="40"/>
      <c r="L7" s="40"/>
      <c r="M7" s="40"/>
    </row>
    <row r="9" spans="2:13" ht="172.5" customHeight="1" x14ac:dyDescent="0.25">
      <c r="B9" s="6"/>
      <c r="C9" s="7" t="s">
        <v>50</v>
      </c>
      <c r="D9" s="7" t="s">
        <v>51</v>
      </c>
      <c r="E9" s="8" t="s">
        <v>52</v>
      </c>
      <c r="F9" s="8" t="s">
        <v>53</v>
      </c>
      <c r="G9" s="8" t="s">
        <v>54</v>
      </c>
      <c r="H9" s="8" t="s">
        <v>55</v>
      </c>
      <c r="I9" s="8" t="s">
        <v>71</v>
      </c>
      <c r="J9" s="9" t="s">
        <v>56</v>
      </c>
      <c r="K9" s="10" t="s">
        <v>57</v>
      </c>
      <c r="L9" s="11" t="s">
        <v>58</v>
      </c>
      <c r="M9" s="6"/>
    </row>
    <row r="10" spans="2:13" ht="16.5" thickBot="1" x14ac:dyDescent="0.3">
      <c r="B10" s="6"/>
      <c r="C10" s="12">
        <v>1</v>
      </c>
      <c r="D10" s="52" t="s">
        <v>93</v>
      </c>
      <c r="E10" s="12">
        <v>2</v>
      </c>
      <c r="F10" s="12">
        <v>2</v>
      </c>
      <c r="G10" s="12">
        <v>2</v>
      </c>
      <c r="H10" s="12">
        <v>2</v>
      </c>
      <c r="I10" s="26">
        <v>2</v>
      </c>
      <c r="J10" s="13">
        <f t="shared" ref="J10:J39" si="0">SUM(E10:I10)</f>
        <v>10</v>
      </c>
      <c r="K10" s="14">
        <f>AVERAGE(E10,F10,G10,H10)</f>
        <v>2</v>
      </c>
      <c r="L10" s="15" t="str">
        <f>IF(E10="","",VLOOKUP(K10,$K$100:$L$102,2,TRUE))</f>
        <v>ІІ ур</v>
      </c>
      <c r="M10" s="6"/>
    </row>
    <row r="11" spans="2:13" ht="16.5" thickBot="1" x14ac:dyDescent="0.3">
      <c r="B11" s="6"/>
      <c r="C11" s="12">
        <v>2</v>
      </c>
      <c r="D11" s="52" t="s">
        <v>85</v>
      </c>
      <c r="E11" s="12">
        <v>3</v>
      </c>
      <c r="F11" s="12">
        <v>1</v>
      </c>
      <c r="G11" s="12">
        <v>1</v>
      </c>
      <c r="H11" s="12">
        <v>1</v>
      </c>
      <c r="I11" s="26">
        <v>1</v>
      </c>
      <c r="J11" s="13">
        <f t="shared" si="0"/>
        <v>7</v>
      </c>
      <c r="K11" s="14">
        <f t="shared" ref="K11:K39" si="1">AVERAGE(E11,F11,G11,H11)</f>
        <v>1.5</v>
      </c>
      <c r="L11" s="15" t="str">
        <f t="shared" ref="L11:L39" si="2">IF(E11="","",VLOOKUP(K11,$K$100:$L$102,2,TRUE))</f>
        <v>І ур</v>
      </c>
      <c r="M11" s="6"/>
    </row>
    <row r="12" spans="2:13" x14ac:dyDescent="0.25">
      <c r="B12" s="6"/>
      <c r="C12" s="12">
        <v>3</v>
      </c>
      <c r="D12" s="53" t="s">
        <v>86</v>
      </c>
      <c r="E12" s="12">
        <v>1</v>
      </c>
      <c r="F12" s="12">
        <v>2</v>
      </c>
      <c r="G12" s="12">
        <v>2</v>
      </c>
      <c r="H12" s="12">
        <v>2</v>
      </c>
      <c r="I12" s="26">
        <v>1</v>
      </c>
      <c r="J12" s="13">
        <f t="shared" si="0"/>
        <v>8</v>
      </c>
      <c r="K12" s="14">
        <f t="shared" si="1"/>
        <v>1.75</v>
      </c>
      <c r="L12" s="15" t="str">
        <f t="shared" si="2"/>
        <v>ІІ ур</v>
      </c>
      <c r="M12" s="6"/>
    </row>
    <row r="13" spans="2:13" ht="16.5" thickBot="1" x14ac:dyDescent="0.3">
      <c r="B13" s="6"/>
      <c r="C13" s="12">
        <v>4</v>
      </c>
      <c r="D13" s="52" t="s">
        <v>94</v>
      </c>
      <c r="E13" s="12">
        <v>3</v>
      </c>
      <c r="F13" s="12">
        <v>2</v>
      </c>
      <c r="G13" s="12">
        <v>2</v>
      </c>
      <c r="H13" s="12">
        <v>2</v>
      </c>
      <c r="I13" s="26">
        <v>2</v>
      </c>
      <c r="J13" s="13">
        <f t="shared" si="0"/>
        <v>11</v>
      </c>
      <c r="K13" s="14">
        <f t="shared" si="1"/>
        <v>2.25</v>
      </c>
      <c r="L13" s="15" t="str">
        <f t="shared" si="2"/>
        <v>ІІ ур</v>
      </c>
      <c r="M13" s="6"/>
    </row>
    <row r="14" spans="2:13" ht="16.5" thickBot="1" x14ac:dyDescent="0.3">
      <c r="B14" s="6"/>
      <c r="C14" s="12">
        <v>5</v>
      </c>
      <c r="D14" s="52" t="s">
        <v>88</v>
      </c>
      <c r="E14" s="12">
        <v>3</v>
      </c>
      <c r="F14" s="12">
        <v>3</v>
      </c>
      <c r="G14" s="12">
        <v>2</v>
      </c>
      <c r="H14" s="12">
        <v>3</v>
      </c>
      <c r="I14" s="26">
        <v>3</v>
      </c>
      <c r="J14" s="13">
        <f t="shared" si="0"/>
        <v>14</v>
      </c>
      <c r="K14" s="14">
        <f t="shared" si="1"/>
        <v>2.75</v>
      </c>
      <c r="L14" s="15" t="str">
        <f t="shared" si="2"/>
        <v>ІІІ ур</v>
      </c>
      <c r="M14" s="6"/>
    </row>
    <row r="15" spans="2:13" ht="16.5" thickBot="1" x14ac:dyDescent="0.3">
      <c r="B15" s="6"/>
      <c r="C15" s="12">
        <v>6</v>
      </c>
      <c r="D15" s="52" t="s">
        <v>89</v>
      </c>
      <c r="E15" s="12">
        <v>2</v>
      </c>
      <c r="F15" s="12">
        <v>2</v>
      </c>
      <c r="G15" s="12">
        <v>3</v>
      </c>
      <c r="H15" s="12">
        <v>1</v>
      </c>
      <c r="I15" s="12">
        <v>1</v>
      </c>
      <c r="J15" s="13">
        <f t="shared" si="0"/>
        <v>9</v>
      </c>
      <c r="K15" s="14">
        <f t="shared" si="1"/>
        <v>2</v>
      </c>
      <c r="L15" s="15" t="str">
        <f t="shared" si="2"/>
        <v>ІІ ур</v>
      </c>
      <c r="M15" s="6"/>
    </row>
    <row r="16" spans="2:13" ht="16.5" thickBot="1" x14ac:dyDescent="0.3">
      <c r="B16" s="6"/>
      <c r="C16" s="12">
        <v>7</v>
      </c>
      <c r="D16" s="52" t="s">
        <v>90</v>
      </c>
      <c r="E16" s="12">
        <v>2</v>
      </c>
      <c r="F16" s="12">
        <v>2</v>
      </c>
      <c r="G16" s="12">
        <v>1</v>
      </c>
      <c r="H16" s="12">
        <v>2</v>
      </c>
      <c r="I16" s="12">
        <v>2</v>
      </c>
      <c r="J16" s="13">
        <f t="shared" si="0"/>
        <v>9</v>
      </c>
      <c r="K16" s="14">
        <f t="shared" si="1"/>
        <v>1.75</v>
      </c>
      <c r="L16" s="15" t="str">
        <f t="shared" si="2"/>
        <v>ІІ ур</v>
      </c>
      <c r="M16" s="6"/>
    </row>
    <row r="17" spans="2:13" ht="16.5" thickBot="1" x14ac:dyDescent="0.3">
      <c r="B17" s="6"/>
      <c r="C17" s="12">
        <v>8</v>
      </c>
      <c r="D17" s="52" t="s">
        <v>95</v>
      </c>
      <c r="E17" s="12">
        <v>3</v>
      </c>
      <c r="F17" s="12">
        <v>3</v>
      </c>
      <c r="G17" s="12">
        <v>2</v>
      </c>
      <c r="H17" s="12">
        <v>2</v>
      </c>
      <c r="I17" s="12">
        <v>3</v>
      </c>
      <c r="J17" s="13">
        <f t="shared" si="0"/>
        <v>13</v>
      </c>
      <c r="K17" s="14">
        <f t="shared" si="1"/>
        <v>2.5</v>
      </c>
      <c r="L17" s="15" t="str">
        <f t="shared" si="2"/>
        <v>ІІ ур</v>
      </c>
      <c r="M17" s="6"/>
    </row>
    <row r="18" spans="2:13" ht="16.5" thickBot="1" x14ac:dyDescent="0.3">
      <c r="C18" s="12">
        <v>9</v>
      </c>
      <c r="D18" s="54" t="s">
        <v>92</v>
      </c>
      <c r="E18" s="12">
        <v>3</v>
      </c>
      <c r="F18" s="12">
        <v>3</v>
      </c>
      <c r="G18" s="12">
        <v>3</v>
      </c>
      <c r="H18" s="12">
        <v>2</v>
      </c>
      <c r="I18" s="12">
        <v>3</v>
      </c>
      <c r="J18" s="13">
        <f t="shared" si="0"/>
        <v>14</v>
      </c>
      <c r="K18" s="14">
        <f t="shared" si="1"/>
        <v>2.75</v>
      </c>
      <c r="L18" s="15" t="str">
        <f t="shared" si="2"/>
        <v>ІІІ ур</v>
      </c>
    </row>
    <row r="19" spans="2:13" ht="16.5" thickBot="1" x14ac:dyDescent="0.3">
      <c r="C19" s="12">
        <v>10</v>
      </c>
      <c r="D19" s="54" t="s">
        <v>91</v>
      </c>
      <c r="E19" s="12">
        <v>3</v>
      </c>
      <c r="F19" s="12">
        <v>3</v>
      </c>
      <c r="G19" s="12">
        <v>3</v>
      </c>
      <c r="H19" s="12">
        <v>3</v>
      </c>
      <c r="I19" s="12">
        <v>3</v>
      </c>
      <c r="J19" s="13">
        <f t="shared" si="0"/>
        <v>15</v>
      </c>
      <c r="K19" s="14">
        <f t="shared" si="1"/>
        <v>3</v>
      </c>
      <c r="L19" s="15" t="str">
        <f t="shared" si="2"/>
        <v>ІІІ ур</v>
      </c>
    </row>
    <row r="20" spans="2:13" ht="16.5" thickBot="1" x14ac:dyDescent="0.3">
      <c r="C20" s="12">
        <v>11</v>
      </c>
      <c r="D20" s="52" t="s">
        <v>87</v>
      </c>
      <c r="E20" s="12">
        <v>3</v>
      </c>
      <c r="F20" s="12">
        <v>3</v>
      </c>
      <c r="G20" s="12">
        <v>3</v>
      </c>
      <c r="H20" s="12">
        <v>3</v>
      </c>
      <c r="I20" s="12">
        <v>3</v>
      </c>
      <c r="J20" s="13">
        <f t="shared" si="0"/>
        <v>15</v>
      </c>
      <c r="K20" s="14">
        <f t="shared" si="1"/>
        <v>3</v>
      </c>
      <c r="L20" s="15" t="str">
        <f t="shared" si="2"/>
        <v>ІІІ ур</v>
      </c>
    </row>
    <row r="21" spans="2:13" ht="16.5" thickBot="1" x14ac:dyDescent="0.3">
      <c r="C21" s="12">
        <v>12</v>
      </c>
      <c r="D21" s="55" t="s">
        <v>84</v>
      </c>
      <c r="E21" s="12">
        <v>2</v>
      </c>
      <c r="F21" s="12">
        <v>1</v>
      </c>
      <c r="G21" s="12">
        <v>2</v>
      </c>
      <c r="H21" s="12">
        <v>2</v>
      </c>
      <c r="I21" s="12">
        <v>1</v>
      </c>
      <c r="J21" s="13">
        <f t="shared" si="0"/>
        <v>8</v>
      </c>
      <c r="K21" s="14">
        <f t="shared" si="1"/>
        <v>1.75</v>
      </c>
      <c r="L21" s="15" t="str">
        <f t="shared" si="2"/>
        <v>ІІ ур</v>
      </c>
    </row>
    <row r="22" spans="2:13" x14ac:dyDescent="0.25">
      <c r="C22" s="12">
        <v>13</v>
      </c>
      <c r="D22" s="31"/>
      <c r="E22" s="12"/>
      <c r="F22" s="12"/>
      <c r="G22" s="12"/>
      <c r="H22" s="12"/>
      <c r="I22" s="12"/>
      <c r="J22" s="13"/>
      <c r="K22" s="14"/>
      <c r="L22" s="15" t="str">
        <f t="shared" si="2"/>
        <v/>
      </c>
    </row>
    <row r="23" spans="2:13" x14ac:dyDescent="0.25">
      <c r="C23" s="12">
        <v>14</v>
      </c>
      <c r="D23" s="31"/>
      <c r="E23" s="12"/>
      <c r="F23" s="12"/>
      <c r="G23" s="12"/>
      <c r="H23" s="12"/>
      <c r="I23" s="12"/>
      <c r="J23" s="13"/>
      <c r="K23" s="14"/>
      <c r="L23" s="15" t="str">
        <f t="shared" si="2"/>
        <v/>
      </c>
    </row>
    <row r="24" spans="2:13" x14ac:dyDescent="0.25">
      <c r="C24" s="12">
        <v>15</v>
      </c>
      <c r="D24" s="31"/>
      <c r="E24" s="12"/>
      <c r="F24" s="12"/>
      <c r="G24" s="12"/>
      <c r="H24" s="12"/>
      <c r="I24" s="12"/>
      <c r="J24" s="13"/>
      <c r="K24" s="14"/>
      <c r="L24" s="15" t="str">
        <f t="shared" si="2"/>
        <v/>
      </c>
    </row>
    <row r="25" spans="2:13" x14ac:dyDescent="0.25">
      <c r="C25" s="12">
        <v>16</v>
      </c>
      <c r="D25" s="12"/>
      <c r="E25" s="12"/>
      <c r="F25" s="12"/>
      <c r="G25" s="12"/>
      <c r="H25" s="12"/>
      <c r="I25" s="12"/>
      <c r="J25" s="13"/>
      <c r="K25" s="14"/>
      <c r="L25" s="15" t="str">
        <f t="shared" si="2"/>
        <v/>
      </c>
    </row>
    <row r="26" spans="2:13" x14ac:dyDescent="0.25">
      <c r="C26" s="12">
        <v>17</v>
      </c>
      <c r="D26" s="12"/>
      <c r="E26" s="12"/>
      <c r="F26" s="12"/>
      <c r="G26" s="12"/>
      <c r="H26" s="12"/>
      <c r="I26" s="12"/>
      <c r="J26" s="13"/>
      <c r="K26" s="14"/>
      <c r="L26" s="15" t="str">
        <f t="shared" si="2"/>
        <v/>
      </c>
    </row>
    <row r="27" spans="2:13" x14ac:dyDescent="0.25">
      <c r="C27" s="12">
        <v>18</v>
      </c>
      <c r="D27" s="12"/>
      <c r="E27" s="12"/>
      <c r="F27" s="12"/>
      <c r="G27" s="12"/>
      <c r="H27" s="12"/>
      <c r="I27" s="12"/>
      <c r="J27" s="13"/>
      <c r="K27" s="14"/>
      <c r="L27" s="15" t="str">
        <f t="shared" si="2"/>
        <v/>
      </c>
    </row>
    <row r="28" spans="2:13" x14ac:dyDescent="0.25">
      <c r="C28" s="12">
        <v>19</v>
      </c>
      <c r="D28" s="12"/>
      <c r="E28" s="12"/>
      <c r="F28" s="12"/>
      <c r="G28" s="12"/>
      <c r="H28" s="12"/>
      <c r="I28" s="12"/>
      <c r="J28" s="13"/>
      <c r="K28" s="14"/>
      <c r="L28" s="15" t="str">
        <f t="shared" si="2"/>
        <v/>
      </c>
    </row>
    <row r="29" spans="2:13" x14ac:dyDescent="0.25">
      <c r="C29" s="12">
        <v>20</v>
      </c>
      <c r="D29" s="12"/>
      <c r="E29" s="12"/>
      <c r="F29" s="12"/>
      <c r="G29" s="12"/>
      <c r="H29" s="12"/>
      <c r="I29" s="12"/>
      <c r="J29" s="13"/>
      <c r="K29" s="14"/>
      <c r="L29" s="15" t="str">
        <f t="shared" si="2"/>
        <v/>
      </c>
    </row>
    <row r="30" spans="2:13" x14ac:dyDescent="0.25">
      <c r="C30" s="12">
        <v>21</v>
      </c>
      <c r="D30" s="12"/>
      <c r="E30" s="12"/>
      <c r="F30" s="12"/>
      <c r="G30" s="12"/>
      <c r="H30" s="12"/>
      <c r="I30" s="12"/>
      <c r="J30" s="13"/>
      <c r="K30" s="14"/>
      <c r="L30" s="15" t="str">
        <f t="shared" si="2"/>
        <v/>
      </c>
    </row>
    <row r="31" spans="2:13" x14ac:dyDescent="0.25">
      <c r="C31" s="12">
        <v>22</v>
      </c>
      <c r="D31" s="12"/>
      <c r="E31" s="12"/>
      <c r="F31" s="12"/>
      <c r="G31" s="12"/>
      <c r="H31" s="12"/>
      <c r="I31" s="12"/>
      <c r="J31" s="13"/>
      <c r="K31" s="14"/>
      <c r="L31" s="15" t="str">
        <f t="shared" si="2"/>
        <v/>
      </c>
    </row>
    <row r="32" spans="2:13" x14ac:dyDescent="0.25">
      <c r="C32" s="12">
        <v>23</v>
      </c>
      <c r="D32" s="12"/>
      <c r="E32" s="12"/>
      <c r="F32" s="12"/>
      <c r="G32" s="12"/>
      <c r="H32" s="12"/>
      <c r="I32" s="12"/>
      <c r="J32" s="13"/>
      <c r="K32" s="14"/>
      <c r="L32" s="15" t="str">
        <f t="shared" si="2"/>
        <v/>
      </c>
    </row>
    <row r="33" spans="3:12" x14ac:dyDescent="0.25">
      <c r="C33" s="12">
        <v>24</v>
      </c>
      <c r="D33" s="12"/>
      <c r="E33" s="12"/>
      <c r="F33" s="12"/>
      <c r="G33" s="12"/>
      <c r="H33" s="12"/>
      <c r="I33" s="12"/>
      <c r="J33" s="13"/>
      <c r="K33" s="14"/>
      <c r="L33" s="15" t="str">
        <f t="shared" si="2"/>
        <v/>
      </c>
    </row>
    <row r="34" spans="3:12" x14ac:dyDescent="0.25">
      <c r="C34" s="12">
        <v>25</v>
      </c>
      <c r="D34" s="12"/>
      <c r="E34" s="12"/>
      <c r="F34" s="12"/>
      <c r="G34" s="12"/>
      <c r="H34" s="12"/>
      <c r="I34" s="12"/>
      <c r="J34" s="13"/>
      <c r="K34" s="14"/>
      <c r="L34" s="15" t="str">
        <f t="shared" si="2"/>
        <v/>
      </c>
    </row>
    <row r="35" spans="3:12" x14ac:dyDescent="0.25">
      <c r="C35" s="12">
        <v>26</v>
      </c>
      <c r="D35" s="12"/>
      <c r="E35" s="12"/>
      <c r="F35" s="12"/>
      <c r="G35" s="12"/>
      <c r="H35" s="12"/>
      <c r="I35" s="26"/>
      <c r="J35" s="13"/>
      <c r="K35" s="14"/>
      <c r="L35" s="15" t="str">
        <f t="shared" si="2"/>
        <v/>
      </c>
    </row>
    <row r="36" spans="3:12" x14ac:dyDescent="0.25">
      <c r="C36" s="12">
        <v>27</v>
      </c>
      <c r="D36" s="12"/>
      <c r="E36" s="12"/>
      <c r="F36" s="12"/>
      <c r="G36" s="12"/>
      <c r="H36" s="12"/>
      <c r="I36" s="26"/>
      <c r="J36" s="13"/>
      <c r="K36" s="14"/>
      <c r="L36" s="15" t="str">
        <f t="shared" si="2"/>
        <v/>
      </c>
    </row>
    <row r="37" spans="3:12" x14ac:dyDescent="0.25">
      <c r="C37" s="12">
        <v>28</v>
      </c>
      <c r="D37" s="12"/>
      <c r="E37" s="12"/>
      <c r="F37" s="12"/>
      <c r="G37" s="12"/>
      <c r="H37" s="12"/>
      <c r="I37" s="26"/>
      <c r="J37" s="13"/>
      <c r="K37" s="14"/>
      <c r="L37" s="15" t="str">
        <f t="shared" si="2"/>
        <v/>
      </c>
    </row>
    <row r="38" spans="3:12" x14ac:dyDescent="0.25">
      <c r="C38" s="12">
        <v>29</v>
      </c>
      <c r="D38" s="12"/>
      <c r="E38" s="12"/>
      <c r="F38" s="12"/>
      <c r="G38" s="12"/>
      <c r="H38" s="12"/>
      <c r="I38" s="26"/>
      <c r="J38" s="13"/>
      <c r="K38" s="14"/>
      <c r="L38" s="15" t="str">
        <f t="shared" si="2"/>
        <v/>
      </c>
    </row>
    <row r="39" spans="3:12" x14ac:dyDescent="0.25">
      <c r="C39" s="12">
        <v>30</v>
      </c>
      <c r="D39" s="12"/>
      <c r="E39" s="12"/>
      <c r="F39" s="12"/>
      <c r="G39" s="12"/>
      <c r="H39" s="12"/>
      <c r="I39" s="26"/>
      <c r="J39" s="13"/>
      <c r="K39" s="14"/>
      <c r="L39" s="15" t="str">
        <f t="shared" si="2"/>
        <v/>
      </c>
    </row>
    <row r="40" spans="3:12" x14ac:dyDescent="0.25">
      <c r="C40" s="33"/>
      <c r="D40" s="38"/>
      <c r="E40" s="41"/>
      <c r="F40" s="41"/>
      <c r="G40" s="41"/>
      <c r="H40" s="38"/>
      <c r="I40" s="41"/>
      <c r="J40" s="41"/>
      <c r="K40" s="41"/>
      <c r="L40" s="42"/>
    </row>
    <row r="41" spans="3:12" x14ac:dyDescent="0.25">
      <c r="C41" s="44" t="s">
        <v>59</v>
      </c>
      <c r="D41" s="45"/>
      <c r="E41" s="45"/>
      <c r="F41" s="45"/>
      <c r="G41" s="46"/>
      <c r="H41" s="16">
        <f>COUNTA(D10:D39)</f>
        <v>12</v>
      </c>
      <c r="I41" s="44"/>
      <c r="J41" s="45"/>
      <c r="K41" s="45"/>
      <c r="L41" s="46"/>
    </row>
    <row r="42" spans="3:12" x14ac:dyDescent="0.25">
      <c r="C42" s="43" t="s">
        <v>60</v>
      </c>
      <c r="D42" s="43"/>
      <c r="E42" s="17">
        <f>COUNTIF(L10:L39,"І ур")</f>
        <v>1</v>
      </c>
      <c r="F42" s="35" t="s">
        <v>61</v>
      </c>
      <c r="G42" s="35"/>
      <c r="H42" s="18">
        <f>COUNTIF(L10:L39,"ІІ ур")</f>
        <v>7</v>
      </c>
      <c r="I42" s="35" t="s">
        <v>62</v>
      </c>
      <c r="J42" s="35"/>
      <c r="K42" s="17">
        <f>COUNTIF(L10:L39,"ІІІ ур")</f>
        <v>4</v>
      </c>
      <c r="L42" s="19"/>
    </row>
    <row r="43" spans="3:12" ht="71.25" customHeight="1" x14ac:dyDescent="0.25">
      <c r="C43" s="39" t="s">
        <v>63</v>
      </c>
      <c r="D43" s="39"/>
      <c r="E43" s="20">
        <f>(E42/H41)*100</f>
        <v>8.3333333333333321</v>
      </c>
      <c r="F43" s="39" t="s">
        <v>64</v>
      </c>
      <c r="G43" s="39"/>
      <c r="H43" s="20">
        <f>(H42/H41)*100</f>
        <v>58.333333333333336</v>
      </c>
      <c r="I43" s="39" t="s">
        <v>65</v>
      </c>
      <c r="J43" s="39"/>
      <c r="K43" s="20">
        <f>(K42/H41)*100</f>
        <v>33.333333333333329</v>
      </c>
      <c r="L43" s="21"/>
    </row>
    <row r="45" spans="3:12" x14ac:dyDescent="0.25">
      <c r="D45" s="22"/>
      <c r="E45" s="37" t="s">
        <v>45</v>
      </c>
      <c r="F45" s="39"/>
      <c r="G45" s="39" t="s">
        <v>46</v>
      </c>
      <c r="H45" s="39"/>
      <c r="I45" s="39" t="s">
        <v>47</v>
      </c>
      <c r="J45" s="39"/>
    </row>
    <row r="46" spans="3:12" ht="34.5" customHeight="1" x14ac:dyDescent="0.25">
      <c r="D46" s="23" t="s">
        <v>63</v>
      </c>
      <c r="E46" s="38">
        <f>старт!E46</f>
        <v>11.111111111111111</v>
      </c>
      <c r="F46" s="34"/>
      <c r="G46" s="33">
        <f>E43</f>
        <v>8.3333333333333321</v>
      </c>
      <c r="H46" s="34"/>
      <c r="I46" s="33"/>
      <c r="J46" s="34"/>
    </row>
    <row r="47" spans="3:12" ht="38.25" customHeight="1" x14ac:dyDescent="0.25">
      <c r="D47" s="23" t="s">
        <v>64</v>
      </c>
      <c r="E47" s="33">
        <f>старт!E47</f>
        <v>88.888888888888886</v>
      </c>
      <c r="F47" s="34"/>
      <c r="G47" s="33">
        <f>H43</f>
        <v>58.333333333333336</v>
      </c>
      <c r="H47" s="34"/>
      <c r="I47" s="33"/>
      <c r="J47" s="34"/>
    </row>
    <row r="48" spans="3:12" ht="39.75" customHeight="1" x14ac:dyDescent="0.25">
      <c r="D48" s="23" t="s">
        <v>65</v>
      </c>
      <c r="E48" s="33">
        <f>старт!E48</f>
        <v>0</v>
      </c>
      <c r="F48" s="34"/>
      <c r="G48" s="33">
        <f>K43</f>
        <v>33.333333333333329</v>
      </c>
      <c r="H48" s="34"/>
      <c r="I48" s="33"/>
      <c r="J48" s="34"/>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C41:G41"/>
    <mergeCell ref="I41:L41"/>
    <mergeCell ref="B5:M5"/>
    <mergeCell ref="B6:M6"/>
    <mergeCell ref="B7:M7"/>
    <mergeCell ref="C40:L40"/>
    <mergeCell ref="C42:D42"/>
    <mergeCell ref="F42:G42"/>
    <mergeCell ref="I42:J42"/>
    <mergeCell ref="C43:D43"/>
    <mergeCell ref="F43:G43"/>
    <mergeCell ref="I43:J43"/>
    <mergeCell ref="E45:F45"/>
    <mergeCell ref="G45:H45"/>
    <mergeCell ref="I45:J45"/>
    <mergeCell ref="E46:F46"/>
    <mergeCell ref="G46:H46"/>
    <mergeCell ref="I46:J46"/>
    <mergeCell ref="E47:F47"/>
    <mergeCell ref="G47:H47"/>
    <mergeCell ref="I47:J47"/>
    <mergeCell ref="E48:F48"/>
    <mergeCell ref="G48:H48"/>
    <mergeCell ref="I48:J48"/>
  </mergeCells>
  <phoneticPr fontId="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102"/>
  <sheetViews>
    <sheetView tabSelected="1" topLeftCell="A13" zoomScale="69" zoomScaleNormal="69" workbookViewId="0">
      <selection activeCell="N30" sqref="N30"/>
    </sheetView>
  </sheetViews>
  <sheetFormatPr defaultRowHeight="15" x14ac:dyDescent="0.25"/>
  <cols>
    <col min="4" max="4" width="25.42578125" customWidth="1"/>
  </cols>
  <sheetData>
    <row r="5" spans="2:13" ht="15" customHeight="1" x14ac:dyDescent="0.25">
      <c r="B5" s="40" t="s">
        <v>48</v>
      </c>
      <c r="C5" s="40"/>
      <c r="D5" s="40"/>
      <c r="E5" s="40"/>
      <c r="F5" s="40"/>
      <c r="G5" s="40"/>
      <c r="H5" s="40"/>
      <c r="I5" s="40"/>
      <c r="J5" s="40"/>
      <c r="K5" s="40"/>
      <c r="L5" s="40"/>
      <c r="M5" s="40"/>
    </row>
    <row r="6" spans="2:13" ht="15" customHeight="1" x14ac:dyDescent="0.25">
      <c r="B6" s="40" t="s">
        <v>96</v>
      </c>
      <c r="C6" s="40"/>
      <c r="D6" s="40"/>
      <c r="E6" s="40"/>
      <c r="F6" s="40"/>
      <c r="G6" s="40"/>
      <c r="H6" s="40"/>
      <c r="I6" s="40"/>
      <c r="J6" s="40"/>
      <c r="K6" s="40"/>
      <c r="L6" s="40"/>
      <c r="M6" s="40"/>
    </row>
    <row r="7" spans="2:13" ht="15" customHeight="1" x14ac:dyDescent="0.25">
      <c r="B7" s="40" t="s">
        <v>98</v>
      </c>
      <c r="C7" s="40"/>
      <c r="D7" s="40"/>
      <c r="E7" s="40"/>
      <c r="F7" s="40"/>
      <c r="G7" s="40"/>
      <c r="H7" s="40"/>
      <c r="I7" s="40"/>
      <c r="J7" s="40"/>
      <c r="K7" s="40"/>
      <c r="L7" s="40"/>
      <c r="M7" s="40"/>
    </row>
    <row r="9" spans="2:13" ht="172.5" customHeight="1" x14ac:dyDescent="0.25">
      <c r="B9" s="6"/>
      <c r="C9" s="7" t="s">
        <v>50</v>
      </c>
      <c r="D9" s="7" t="s">
        <v>51</v>
      </c>
      <c r="E9" s="8" t="s">
        <v>52</v>
      </c>
      <c r="F9" s="8" t="s">
        <v>53</v>
      </c>
      <c r="G9" s="8" t="s">
        <v>54</v>
      </c>
      <c r="H9" s="8" t="s">
        <v>55</v>
      </c>
      <c r="I9" s="8" t="s">
        <v>71</v>
      </c>
      <c r="J9" s="9" t="s">
        <v>56</v>
      </c>
      <c r="K9" s="10" t="s">
        <v>57</v>
      </c>
      <c r="L9" s="11" t="s">
        <v>58</v>
      </c>
      <c r="M9" s="6"/>
    </row>
    <row r="10" spans="2:13" ht="16.5" thickBot="1" x14ac:dyDescent="0.3">
      <c r="B10" s="6"/>
      <c r="C10" s="12">
        <v>1</v>
      </c>
      <c r="D10" s="52" t="s">
        <v>93</v>
      </c>
      <c r="E10" s="12">
        <v>3</v>
      </c>
      <c r="F10" s="12">
        <v>3</v>
      </c>
      <c r="G10" s="12">
        <v>3</v>
      </c>
      <c r="H10" s="12">
        <v>3</v>
      </c>
      <c r="I10" s="26">
        <v>3</v>
      </c>
      <c r="J10" s="13">
        <f t="shared" ref="J10:J39" si="0">SUM(E10:I10)</f>
        <v>15</v>
      </c>
      <c r="K10" s="14">
        <f>AVERAGE(E10,F10,G10,H10)</f>
        <v>3</v>
      </c>
      <c r="L10" s="15" t="str">
        <f>IF(E10="","",VLOOKUP(K10,$K$100:$L$102,2,TRUE))</f>
        <v>ІІІ ур</v>
      </c>
      <c r="M10" s="6"/>
    </row>
    <row r="11" spans="2:13" ht="16.5" thickBot="1" x14ac:dyDescent="0.3">
      <c r="B11" s="6"/>
      <c r="C11" s="12">
        <v>2</v>
      </c>
      <c r="D11" s="52" t="s">
        <v>85</v>
      </c>
      <c r="E11" s="12">
        <v>3</v>
      </c>
      <c r="F11" s="12">
        <v>2</v>
      </c>
      <c r="G11" s="12">
        <v>1</v>
      </c>
      <c r="H11" s="12">
        <v>2</v>
      </c>
      <c r="I11" s="26">
        <v>1</v>
      </c>
      <c r="J11" s="13">
        <f t="shared" si="0"/>
        <v>9</v>
      </c>
      <c r="K11" s="14">
        <f t="shared" ref="K11:K39" si="1">AVERAGE(E11,F11,G11,H11)</f>
        <v>2</v>
      </c>
      <c r="L11" s="15" t="str">
        <f t="shared" ref="L11:L39" si="2">IF(E11="","",VLOOKUP(K11,$K$100:$L$102,2,TRUE))</f>
        <v>ІІ ур</v>
      </c>
      <c r="M11" s="6"/>
    </row>
    <row r="12" spans="2:13" x14ac:dyDescent="0.25">
      <c r="B12" s="6"/>
      <c r="C12" s="12">
        <v>3</v>
      </c>
      <c r="D12" s="53" t="s">
        <v>86</v>
      </c>
      <c r="E12" s="12">
        <v>2</v>
      </c>
      <c r="F12" s="12">
        <v>3</v>
      </c>
      <c r="G12" s="12">
        <v>3</v>
      </c>
      <c r="H12" s="12">
        <v>1</v>
      </c>
      <c r="I12" s="26">
        <v>2</v>
      </c>
      <c r="J12" s="13">
        <f t="shared" si="0"/>
        <v>11</v>
      </c>
      <c r="K12" s="14">
        <f t="shared" si="1"/>
        <v>2.25</v>
      </c>
      <c r="L12" s="15" t="str">
        <f t="shared" si="2"/>
        <v>ІІ ур</v>
      </c>
      <c r="M12" s="6"/>
    </row>
    <row r="13" spans="2:13" ht="16.5" thickBot="1" x14ac:dyDescent="0.3">
      <c r="B13" s="6"/>
      <c r="C13" s="12">
        <v>4</v>
      </c>
      <c r="D13" s="52" t="s">
        <v>94</v>
      </c>
      <c r="E13" s="12">
        <v>3</v>
      </c>
      <c r="F13" s="12">
        <v>3</v>
      </c>
      <c r="G13" s="12">
        <v>3</v>
      </c>
      <c r="H13" s="12">
        <v>3</v>
      </c>
      <c r="I13" s="26">
        <v>3</v>
      </c>
      <c r="J13" s="13">
        <f t="shared" si="0"/>
        <v>15</v>
      </c>
      <c r="K13" s="14">
        <f t="shared" si="1"/>
        <v>3</v>
      </c>
      <c r="L13" s="15" t="str">
        <f t="shared" si="2"/>
        <v>ІІІ ур</v>
      </c>
      <c r="M13" s="6"/>
    </row>
    <row r="14" spans="2:13" ht="16.5" thickBot="1" x14ac:dyDescent="0.3">
      <c r="B14" s="6"/>
      <c r="C14" s="12">
        <v>5</v>
      </c>
      <c r="D14" s="52" t="s">
        <v>88</v>
      </c>
      <c r="E14" s="12">
        <v>3</v>
      </c>
      <c r="F14" s="12">
        <v>3</v>
      </c>
      <c r="G14" s="12">
        <v>3</v>
      </c>
      <c r="H14" s="12">
        <v>1</v>
      </c>
      <c r="I14" s="26">
        <v>3</v>
      </c>
      <c r="J14" s="13">
        <f t="shared" si="0"/>
        <v>13</v>
      </c>
      <c r="K14" s="14">
        <f t="shared" si="1"/>
        <v>2.5</v>
      </c>
      <c r="L14" s="15" t="str">
        <f t="shared" si="2"/>
        <v>ІІ ур</v>
      </c>
      <c r="M14" s="6"/>
    </row>
    <row r="15" spans="2:13" ht="16.5" thickBot="1" x14ac:dyDescent="0.3">
      <c r="B15" s="6"/>
      <c r="C15" s="12">
        <v>6</v>
      </c>
      <c r="D15" s="52" t="s">
        <v>89</v>
      </c>
      <c r="E15" s="12">
        <v>3</v>
      </c>
      <c r="F15" s="12">
        <v>3</v>
      </c>
      <c r="G15" s="12">
        <v>1</v>
      </c>
      <c r="H15" s="12">
        <v>3</v>
      </c>
      <c r="I15" s="12">
        <v>1</v>
      </c>
      <c r="J15" s="13">
        <f t="shared" si="0"/>
        <v>11</v>
      </c>
      <c r="K15" s="14">
        <f t="shared" si="1"/>
        <v>2.5</v>
      </c>
      <c r="L15" s="15" t="str">
        <f t="shared" si="2"/>
        <v>ІІ ур</v>
      </c>
      <c r="M15" s="6"/>
    </row>
    <row r="16" spans="2:13" ht="16.5" thickBot="1" x14ac:dyDescent="0.3">
      <c r="B16" s="6"/>
      <c r="C16" s="12">
        <v>7</v>
      </c>
      <c r="D16" s="52" t="s">
        <v>90</v>
      </c>
      <c r="E16" s="12">
        <v>3</v>
      </c>
      <c r="F16" s="12">
        <v>3</v>
      </c>
      <c r="G16" s="12">
        <v>3</v>
      </c>
      <c r="H16" s="12">
        <v>3</v>
      </c>
      <c r="I16" s="12">
        <v>3</v>
      </c>
      <c r="J16" s="13">
        <f t="shared" si="0"/>
        <v>15</v>
      </c>
      <c r="K16" s="14">
        <f t="shared" si="1"/>
        <v>3</v>
      </c>
      <c r="L16" s="15" t="str">
        <f t="shared" si="2"/>
        <v>ІІІ ур</v>
      </c>
      <c r="M16" s="6"/>
    </row>
    <row r="17" spans="2:13" ht="16.5" thickBot="1" x14ac:dyDescent="0.3">
      <c r="B17" s="6"/>
      <c r="C17" s="12">
        <v>8</v>
      </c>
      <c r="D17" s="52" t="s">
        <v>95</v>
      </c>
      <c r="E17" s="12">
        <v>3</v>
      </c>
      <c r="F17" s="12">
        <v>3</v>
      </c>
      <c r="G17" s="12">
        <v>3</v>
      </c>
      <c r="H17" s="12">
        <v>3</v>
      </c>
      <c r="I17" s="12">
        <v>3</v>
      </c>
      <c r="J17" s="13">
        <f t="shared" si="0"/>
        <v>15</v>
      </c>
      <c r="K17" s="14">
        <f t="shared" si="1"/>
        <v>3</v>
      </c>
      <c r="L17" s="15" t="str">
        <f t="shared" si="2"/>
        <v>ІІІ ур</v>
      </c>
      <c r="M17" s="6"/>
    </row>
    <row r="18" spans="2:13" ht="16.5" thickBot="1" x14ac:dyDescent="0.3">
      <c r="C18" s="12">
        <v>9</v>
      </c>
      <c r="D18" s="54" t="s">
        <v>92</v>
      </c>
      <c r="E18" s="12">
        <v>3</v>
      </c>
      <c r="F18" s="12">
        <v>3</v>
      </c>
      <c r="G18" s="12">
        <v>3</v>
      </c>
      <c r="H18" s="12">
        <v>3</v>
      </c>
      <c r="I18" s="12">
        <v>3</v>
      </c>
      <c r="J18" s="13">
        <f t="shared" si="0"/>
        <v>15</v>
      </c>
      <c r="K18" s="14">
        <f t="shared" si="1"/>
        <v>3</v>
      </c>
      <c r="L18" s="15" t="str">
        <f t="shared" si="2"/>
        <v>ІІІ ур</v>
      </c>
    </row>
    <row r="19" spans="2:13" ht="16.5" thickBot="1" x14ac:dyDescent="0.3">
      <c r="C19" s="12">
        <v>10</v>
      </c>
      <c r="D19" s="54" t="s">
        <v>91</v>
      </c>
      <c r="E19" s="12">
        <v>3</v>
      </c>
      <c r="F19" s="12">
        <v>3</v>
      </c>
      <c r="G19" s="12">
        <v>2</v>
      </c>
      <c r="H19" s="12">
        <v>3</v>
      </c>
      <c r="I19" s="12">
        <v>3</v>
      </c>
      <c r="J19" s="13">
        <f t="shared" si="0"/>
        <v>14</v>
      </c>
      <c r="K19" s="14">
        <f t="shared" si="1"/>
        <v>2.75</v>
      </c>
      <c r="L19" s="15" t="str">
        <f t="shared" si="2"/>
        <v>ІІІ ур</v>
      </c>
    </row>
    <row r="20" spans="2:13" ht="16.5" thickBot="1" x14ac:dyDescent="0.3">
      <c r="C20" s="12">
        <v>11</v>
      </c>
      <c r="D20" s="52" t="s">
        <v>87</v>
      </c>
      <c r="E20" s="12">
        <v>3</v>
      </c>
      <c r="F20" s="12">
        <v>3</v>
      </c>
      <c r="G20" s="12">
        <v>3</v>
      </c>
      <c r="H20" s="12">
        <v>3</v>
      </c>
      <c r="I20" s="12">
        <v>3</v>
      </c>
      <c r="J20" s="13">
        <f t="shared" si="0"/>
        <v>15</v>
      </c>
      <c r="K20" s="14">
        <f t="shared" si="1"/>
        <v>3</v>
      </c>
      <c r="L20" s="15" t="str">
        <f t="shared" si="2"/>
        <v>ІІІ ур</v>
      </c>
    </row>
    <row r="21" spans="2:13" ht="16.5" thickBot="1" x14ac:dyDescent="0.3">
      <c r="C21" s="12">
        <v>12</v>
      </c>
      <c r="D21" s="55" t="s">
        <v>84</v>
      </c>
      <c r="E21" s="12">
        <v>3</v>
      </c>
      <c r="F21" s="12">
        <v>1</v>
      </c>
      <c r="G21" s="12">
        <v>3</v>
      </c>
      <c r="H21" s="12">
        <v>3</v>
      </c>
      <c r="I21" s="12">
        <v>2</v>
      </c>
      <c r="J21" s="13">
        <f t="shared" si="0"/>
        <v>12</v>
      </c>
      <c r="K21" s="14">
        <f t="shared" si="1"/>
        <v>2.5</v>
      </c>
      <c r="L21" s="15" t="str">
        <f t="shared" si="2"/>
        <v>ІІ ур</v>
      </c>
    </row>
    <row r="22" spans="2:13" x14ac:dyDescent="0.25">
      <c r="C22" s="12">
        <v>13</v>
      </c>
      <c r="D22" s="31"/>
      <c r="E22" s="12"/>
      <c r="F22" s="12"/>
      <c r="G22" s="12"/>
      <c r="H22" s="12"/>
      <c r="I22" s="12"/>
      <c r="J22" s="13"/>
      <c r="K22" s="14"/>
      <c r="L22" s="15"/>
    </row>
    <row r="23" spans="2:13" x14ac:dyDescent="0.25">
      <c r="C23" s="12">
        <v>14</v>
      </c>
      <c r="D23" s="31"/>
      <c r="E23" s="12"/>
      <c r="F23" s="12"/>
      <c r="G23" s="12"/>
      <c r="H23" s="12"/>
      <c r="I23" s="12"/>
      <c r="J23" s="13"/>
      <c r="K23" s="14"/>
      <c r="L23" s="15"/>
    </row>
    <row r="24" spans="2:13" x14ac:dyDescent="0.25">
      <c r="C24" s="12">
        <v>15</v>
      </c>
      <c r="D24" s="31"/>
      <c r="E24" s="12"/>
      <c r="F24" s="12"/>
      <c r="G24" s="12"/>
      <c r="H24" s="12"/>
      <c r="I24" s="12"/>
      <c r="J24" s="13"/>
      <c r="K24" s="14"/>
      <c r="L24" s="15"/>
    </row>
    <row r="25" spans="2:13" x14ac:dyDescent="0.25">
      <c r="C25" s="12">
        <v>16</v>
      </c>
      <c r="D25" s="12"/>
      <c r="E25" s="12"/>
      <c r="F25" s="12"/>
      <c r="G25" s="12"/>
      <c r="H25" s="12"/>
      <c r="I25" s="12"/>
      <c r="J25" s="13"/>
      <c r="K25" s="14"/>
      <c r="L25" s="15"/>
    </row>
    <row r="26" spans="2:13" x14ac:dyDescent="0.25">
      <c r="C26" s="12">
        <v>17</v>
      </c>
      <c r="D26" s="12"/>
      <c r="E26" s="12"/>
      <c r="F26" s="12"/>
      <c r="G26" s="12"/>
      <c r="H26" s="12"/>
      <c r="I26" s="12"/>
      <c r="J26" s="13"/>
      <c r="K26" s="14"/>
      <c r="L26" s="15"/>
    </row>
    <row r="27" spans="2:13" x14ac:dyDescent="0.25">
      <c r="C27" s="12">
        <v>18</v>
      </c>
      <c r="D27" s="12"/>
      <c r="E27" s="12"/>
      <c r="F27" s="12"/>
      <c r="G27" s="12"/>
      <c r="H27" s="12"/>
      <c r="I27" s="12"/>
      <c r="J27" s="13"/>
      <c r="K27" s="14"/>
      <c r="L27" s="15"/>
    </row>
    <row r="28" spans="2:13" x14ac:dyDescent="0.25">
      <c r="C28" s="12">
        <v>19</v>
      </c>
      <c r="D28" s="12"/>
      <c r="E28" s="12"/>
      <c r="F28" s="12"/>
      <c r="G28" s="12"/>
      <c r="H28" s="12"/>
      <c r="I28" s="12"/>
      <c r="J28" s="13"/>
      <c r="K28" s="14"/>
      <c r="L28" s="15"/>
    </row>
    <row r="29" spans="2:13" x14ac:dyDescent="0.25">
      <c r="C29" s="12">
        <v>20</v>
      </c>
      <c r="D29" s="12"/>
      <c r="E29" s="12"/>
      <c r="F29" s="12"/>
      <c r="G29" s="12"/>
      <c r="H29" s="12"/>
      <c r="I29" s="12"/>
      <c r="J29" s="13"/>
      <c r="K29" s="14"/>
      <c r="L29" s="15"/>
    </row>
    <row r="30" spans="2:13" x14ac:dyDescent="0.25">
      <c r="C30" s="12">
        <v>21</v>
      </c>
      <c r="D30" s="12"/>
      <c r="E30" s="12"/>
      <c r="F30" s="12"/>
      <c r="G30" s="12"/>
      <c r="H30" s="12"/>
      <c r="I30" s="12"/>
      <c r="J30" s="13"/>
      <c r="K30" s="14"/>
      <c r="L30" s="15"/>
    </row>
    <row r="31" spans="2:13" x14ac:dyDescent="0.25">
      <c r="C31" s="12">
        <v>22</v>
      </c>
      <c r="D31" s="12"/>
      <c r="E31" s="12"/>
      <c r="F31" s="12"/>
      <c r="G31" s="12"/>
      <c r="H31" s="12"/>
      <c r="I31" s="12"/>
      <c r="J31" s="13"/>
      <c r="K31" s="14"/>
      <c r="L31" s="15"/>
    </row>
    <row r="32" spans="2:13" x14ac:dyDescent="0.25">
      <c r="C32" s="12">
        <v>23</v>
      </c>
      <c r="D32" s="12"/>
      <c r="E32" s="12"/>
      <c r="F32" s="12"/>
      <c r="G32" s="12"/>
      <c r="H32" s="12"/>
      <c r="I32" s="12"/>
      <c r="J32" s="13"/>
      <c r="K32" s="14"/>
      <c r="L32" s="15"/>
    </row>
    <row r="33" spans="3:12" x14ac:dyDescent="0.25">
      <c r="C33" s="12">
        <v>24</v>
      </c>
      <c r="D33" s="12"/>
      <c r="E33" s="12"/>
      <c r="F33" s="12"/>
      <c r="G33" s="12"/>
      <c r="H33" s="12"/>
      <c r="I33" s="12"/>
      <c r="J33" s="13"/>
      <c r="K33" s="14"/>
      <c r="L33" s="15"/>
    </row>
    <row r="34" spans="3:12" x14ac:dyDescent="0.25">
      <c r="C34" s="12">
        <v>25</v>
      </c>
      <c r="D34" s="12"/>
      <c r="E34" s="12"/>
      <c r="F34" s="12"/>
      <c r="G34" s="12"/>
      <c r="H34" s="12"/>
      <c r="I34" s="12"/>
      <c r="J34" s="13"/>
      <c r="K34" s="14"/>
      <c r="L34" s="15"/>
    </row>
    <row r="35" spans="3:12" x14ac:dyDescent="0.25">
      <c r="C35" s="12">
        <v>26</v>
      </c>
      <c r="D35" s="12"/>
      <c r="E35" s="12"/>
      <c r="F35" s="12"/>
      <c r="G35" s="12"/>
      <c r="H35" s="12"/>
      <c r="I35" s="26"/>
      <c r="J35" s="13"/>
      <c r="K35" s="14"/>
      <c r="L35" s="15"/>
    </row>
    <row r="36" spans="3:12" x14ac:dyDescent="0.25">
      <c r="C36" s="12">
        <v>27</v>
      </c>
      <c r="D36" s="12"/>
      <c r="E36" s="12"/>
      <c r="F36" s="12"/>
      <c r="G36" s="12"/>
      <c r="H36" s="12"/>
      <c r="I36" s="26"/>
      <c r="J36" s="13"/>
      <c r="K36" s="14"/>
      <c r="L36" s="15"/>
    </row>
    <row r="37" spans="3:12" x14ac:dyDescent="0.25">
      <c r="C37" s="12">
        <v>28</v>
      </c>
      <c r="D37" s="12"/>
      <c r="E37" s="12"/>
      <c r="F37" s="12"/>
      <c r="G37" s="12"/>
      <c r="H37" s="12"/>
      <c r="I37" s="26"/>
      <c r="J37" s="13"/>
      <c r="K37" s="14"/>
      <c r="L37" s="15"/>
    </row>
    <row r="38" spans="3:12" x14ac:dyDescent="0.25">
      <c r="C38" s="12">
        <v>29</v>
      </c>
      <c r="D38" s="12"/>
      <c r="E38" s="12"/>
      <c r="F38" s="12"/>
      <c r="G38" s="12"/>
      <c r="H38" s="12"/>
      <c r="I38" s="26"/>
      <c r="J38" s="13"/>
      <c r="K38" s="14"/>
      <c r="L38" s="15"/>
    </row>
    <row r="39" spans="3:12" x14ac:dyDescent="0.25">
      <c r="C39" s="12">
        <v>30</v>
      </c>
      <c r="D39" s="12"/>
      <c r="E39" s="12"/>
      <c r="F39" s="12"/>
      <c r="G39" s="12"/>
      <c r="H39" s="12"/>
      <c r="I39" s="26"/>
      <c r="J39" s="13"/>
      <c r="K39" s="14"/>
      <c r="L39" s="15"/>
    </row>
    <row r="40" spans="3:12" x14ac:dyDescent="0.25">
      <c r="C40" s="33"/>
      <c r="D40" s="38"/>
      <c r="E40" s="41"/>
      <c r="F40" s="41"/>
      <c r="G40" s="41"/>
      <c r="H40" s="38"/>
      <c r="I40" s="41"/>
      <c r="J40" s="41"/>
      <c r="K40" s="41"/>
      <c r="L40" s="42"/>
    </row>
    <row r="41" spans="3:12" x14ac:dyDescent="0.25">
      <c r="C41" s="44" t="s">
        <v>59</v>
      </c>
      <c r="D41" s="45"/>
      <c r="E41" s="45"/>
      <c r="F41" s="45"/>
      <c r="G41" s="46"/>
      <c r="H41" s="32">
        <f>COUNTA(D10:D39)</f>
        <v>12</v>
      </c>
      <c r="I41" s="44"/>
      <c r="J41" s="45"/>
      <c r="K41" s="45"/>
      <c r="L41" s="46"/>
    </row>
    <row r="42" spans="3:12" x14ac:dyDescent="0.25">
      <c r="C42" s="43" t="s">
        <v>60</v>
      </c>
      <c r="D42" s="43"/>
      <c r="E42" s="17">
        <f>COUNTIF(L10:L39,"І ур")</f>
        <v>0</v>
      </c>
      <c r="F42" s="35" t="s">
        <v>61</v>
      </c>
      <c r="G42" s="35"/>
      <c r="H42" s="18">
        <f>COUNTIF(L10:L39,"ІІ ур")</f>
        <v>5</v>
      </c>
      <c r="I42" s="35" t="s">
        <v>62</v>
      </c>
      <c r="J42" s="35"/>
      <c r="K42" s="17">
        <f>COUNTIF(L10:L39,"ІІІ ур")</f>
        <v>7</v>
      </c>
      <c r="L42" s="19"/>
    </row>
    <row r="43" spans="3:12" ht="61.5" customHeight="1" x14ac:dyDescent="0.25">
      <c r="C43" s="39" t="s">
        <v>63</v>
      </c>
      <c r="D43" s="39"/>
      <c r="E43" s="20">
        <f>(E42/H41)*100</f>
        <v>0</v>
      </c>
      <c r="F43" s="39" t="s">
        <v>64</v>
      </c>
      <c r="G43" s="39"/>
      <c r="H43" s="20">
        <f>(H42/H41)*100</f>
        <v>41.666666666666671</v>
      </c>
      <c r="I43" s="39" t="s">
        <v>65</v>
      </c>
      <c r="J43" s="39"/>
      <c r="K43" s="20">
        <f>(K42/H41)*100</f>
        <v>58.333333333333336</v>
      </c>
      <c r="L43" s="21"/>
    </row>
    <row r="45" spans="3:12" x14ac:dyDescent="0.25">
      <c r="D45" s="22"/>
      <c r="E45" s="37" t="s">
        <v>45</v>
      </c>
      <c r="F45" s="39"/>
      <c r="G45" s="39" t="s">
        <v>46</v>
      </c>
      <c r="H45" s="39"/>
      <c r="I45" s="39" t="s">
        <v>47</v>
      </c>
      <c r="J45" s="39"/>
    </row>
    <row r="46" spans="3:12" ht="15" customHeight="1" x14ac:dyDescent="0.25">
      <c r="D46" s="23" t="s">
        <v>63</v>
      </c>
      <c r="E46" s="38">
        <f>старт!E46</f>
        <v>11.111111111111111</v>
      </c>
      <c r="F46" s="34"/>
      <c r="G46" s="33">
        <f>E43</f>
        <v>0</v>
      </c>
      <c r="H46" s="34"/>
      <c r="I46" s="33"/>
      <c r="J46" s="34"/>
    </row>
    <row r="47" spans="3:12" ht="40.5" customHeight="1" x14ac:dyDescent="0.25">
      <c r="D47" s="23" t="s">
        <v>64</v>
      </c>
      <c r="E47" s="33">
        <f>старт!E47</f>
        <v>88.888888888888886</v>
      </c>
      <c r="F47" s="34"/>
      <c r="G47" s="33">
        <f>H43</f>
        <v>41.666666666666671</v>
      </c>
      <c r="H47" s="34"/>
      <c r="I47" s="33"/>
      <c r="J47" s="34"/>
    </row>
    <row r="48" spans="3:12" ht="39.75" customHeight="1" x14ac:dyDescent="0.25">
      <c r="D48" s="23" t="s">
        <v>65</v>
      </c>
      <c r="E48" s="33">
        <f>старт!E48</f>
        <v>0</v>
      </c>
      <c r="F48" s="34"/>
      <c r="G48" s="33">
        <f>K43</f>
        <v>58.333333333333336</v>
      </c>
      <c r="H48" s="34"/>
      <c r="I48" s="33"/>
      <c r="J48" s="34"/>
    </row>
    <row r="49" ht="41.25" customHeight="1" x14ac:dyDescent="0.25"/>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E45:F45"/>
    <mergeCell ref="G45:H45"/>
    <mergeCell ref="I45:J45"/>
    <mergeCell ref="C41:G41"/>
    <mergeCell ref="I41:L41"/>
    <mergeCell ref="B5:M5"/>
    <mergeCell ref="B6:M6"/>
    <mergeCell ref="B7:M7"/>
    <mergeCell ref="C40:L40"/>
    <mergeCell ref="C42:D42"/>
    <mergeCell ref="F42:G42"/>
    <mergeCell ref="I42:J42"/>
    <mergeCell ref="C43:D43"/>
    <mergeCell ref="F43:G43"/>
    <mergeCell ref="I43:J43"/>
    <mergeCell ref="E46:F46"/>
    <mergeCell ref="G46:H46"/>
    <mergeCell ref="I46:J46"/>
    <mergeCell ref="E47:F47"/>
    <mergeCell ref="G47:H47"/>
    <mergeCell ref="I47:J47"/>
    <mergeCell ref="E48:F48"/>
    <mergeCell ref="G48:H48"/>
    <mergeCell ref="I48:J48"/>
  </mergeCells>
  <phoneticPr fontId="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19.28515625" customWidth="1"/>
    <col min="10" max="10" width="37.28515625" customWidth="1"/>
    <col min="12" max="12" width="37.28515625" customWidth="1"/>
    <col min="14" max="14" width="37.28515625" customWidth="1"/>
    <col min="16" max="16" width="37.7109375" customWidth="1"/>
    <col min="18" max="18" width="36.570312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старт!E26</f>
        <v>0</v>
      </c>
      <c r="E17" s="5">
        <f>старт!F26</f>
        <v>0</v>
      </c>
      <c r="F17" s="5">
        <f>старт!G26</f>
        <v>0</v>
      </c>
      <c r="G17" s="5">
        <f>старт!H26</f>
        <v>0</v>
      </c>
      <c r="H17" s="29">
        <f>старт!I26</f>
        <v>0</v>
      </c>
    </row>
    <row r="18" spans="3:8" x14ac:dyDescent="0.25">
      <c r="C18" s="5" t="s">
        <v>46</v>
      </c>
      <c r="D18" s="5">
        <f>промежут!E26</f>
        <v>0</v>
      </c>
      <c r="E18" s="5">
        <f>промежут!F26</f>
        <v>0</v>
      </c>
      <c r="F18" s="5">
        <f>промежут!G26</f>
        <v>0</v>
      </c>
      <c r="G18" s="5">
        <f>промежут!H26</f>
        <v>0</v>
      </c>
      <c r="H18" s="29">
        <f>промежут!I26</f>
        <v>0</v>
      </c>
    </row>
    <row r="19" spans="3:8" x14ac:dyDescent="0.25">
      <c r="C19" s="5" t="s">
        <v>47</v>
      </c>
      <c r="D19" s="5">
        <f>итог!E26</f>
        <v>0</v>
      </c>
      <c r="E19" s="5">
        <f>итог!F26</f>
        <v>0</v>
      </c>
      <c r="F19" s="5">
        <f>итог!G26</f>
        <v>0</v>
      </c>
      <c r="G19" s="5">
        <f>итог!H26</f>
        <v>0</v>
      </c>
      <c r="H19" s="29">
        <f>итог!I26</f>
        <v>0</v>
      </c>
    </row>
    <row r="98" spans="9:18" x14ac:dyDescent="0.25">
      <c r="J98" t="s">
        <v>38</v>
      </c>
      <c r="L98" t="s">
        <v>39</v>
      </c>
      <c r="N98" t="s">
        <v>40</v>
      </c>
      <c r="P98" t="s">
        <v>41</v>
      </c>
      <c r="R98" t="s">
        <v>43</v>
      </c>
    </row>
    <row r="100" spans="9:18" ht="63"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8"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20" customWidth="1"/>
    <col min="10" max="10" width="37.140625" customWidth="1"/>
    <col min="12" max="12" width="37.42578125" customWidth="1"/>
    <col min="14" max="14" width="37.140625" customWidth="1"/>
    <col min="16" max="16" width="36.42578125" customWidth="1"/>
    <col min="18" max="18" width="36.710937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старт!E27</f>
        <v>0</v>
      </c>
      <c r="E17" s="5">
        <f>старт!F27</f>
        <v>0</v>
      </c>
      <c r="F17" s="5">
        <f>старт!G27</f>
        <v>0</v>
      </c>
      <c r="G17" s="5">
        <f>старт!H27</f>
        <v>0</v>
      </c>
      <c r="H17" s="29">
        <f>старт!I27</f>
        <v>0</v>
      </c>
    </row>
    <row r="18" spans="3:8" x14ac:dyDescent="0.25">
      <c r="C18" s="5" t="s">
        <v>46</v>
      </c>
      <c r="D18" s="5">
        <f>промежут!E27</f>
        <v>0</v>
      </c>
      <c r="E18" s="5">
        <f>промежут!F27</f>
        <v>0</v>
      </c>
      <c r="F18" s="5">
        <f>промежут!G27</f>
        <v>0</v>
      </c>
      <c r="G18" s="5">
        <f>промежут!H27</f>
        <v>0</v>
      </c>
      <c r="H18" s="29">
        <f>промежут!I27</f>
        <v>0</v>
      </c>
    </row>
    <row r="19" spans="3:8" x14ac:dyDescent="0.25">
      <c r="C19" s="5" t="s">
        <v>47</v>
      </c>
      <c r="D19" s="5">
        <f>итог!E27</f>
        <v>0</v>
      </c>
      <c r="E19" s="5">
        <f>итог!F27</f>
        <v>0</v>
      </c>
      <c r="F19" s="5">
        <f>итог!G27</f>
        <v>0</v>
      </c>
      <c r="G19" s="5">
        <f>итог!H27</f>
        <v>0</v>
      </c>
      <c r="H19" s="29">
        <f>итог!I27</f>
        <v>0</v>
      </c>
    </row>
    <row r="98" spans="9:18" x14ac:dyDescent="0.25">
      <c r="J98" t="s">
        <v>38</v>
      </c>
      <c r="L98" t="s">
        <v>39</v>
      </c>
      <c r="N98" t="s">
        <v>40</v>
      </c>
      <c r="P98" t="s">
        <v>41</v>
      </c>
      <c r="R98" t="s">
        <v>43</v>
      </c>
    </row>
    <row r="100" spans="9:18" ht="57"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66" zoomScaleNormal="66" workbookViewId="0">
      <selection activeCell="I100" sqref="I100:R112"/>
    </sheetView>
  </sheetViews>
  <sheetFormatPr defaultRowHeight="15" x14ac:dyDescent="0.25"/>
  <cols>
    <col min="3" max="3" width="19.7109375" customWidth="1"/>
    <col min="4" max="7" width="30.7109375" customWidth="1"/>
    <col min="8" max="8" width="16" customWidth="1"/>
    <col min="10" max="10" width="36.140625" customWidth="1"/>
    <col min="12" max="12" width="37" customWidth="1"/>
    <col min="14" max="14" width="37.42578125" customWidth="1"/>
    <col min="16" max="16" width="37" customWidth="1"/>
    <col min="18" max="18" width="36.14062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старт!E28</f>
        <v>0</v>
      </c>
      <c r="E17" s="5">
        <f>старт!F28</f>
        <v>0</v>
      </c>
      <c r="F17" s="5">
        <f>старт!G28</f>
        <v>0</v>
      </c>
      <c r="G17" s="5">
        <f>старт!H28</f>
        <v>0</v>
      </c>
      <c r="H17" s="29">
        <f>старт!I28</f>
        <v>0</v>
      </c>
    </row>
    <row r="18" spans="3:8" x14ac:dyDescent="0.25">
      <c r="C18" s="5" t="s">
        <v>46</v>
      </c>
      <c r="D18" s="5">
        <f>промежут!E28</f>
        <v>0</v>
      </c>
      <c r="E18" s="5">
        <f>промежут!F28</f>
        <v>0</v>
      </c>
      <c r="F18" s="5">
        <f>промежут!G28</f>
        <v>0</v>
      </c>
      <c r="G18" s="5">
        <f>промежут!H28</f>
        <v>0</v>
      </c>
      <c r="H18" s="29">
        <f>промежут!I28</f>
        <v>0</v>
      </c>
    </row>
    <row r="19" spans="3:8" x14ac:dyDescent="0.25">
      <c r="C19" s="5" t="s">
        <v>47</v>
      </c>
      <c r="D19" s="5">
        <f>итог!E28</f>
        <v>0</v>
      </c>
      <c r="E19" s="5">
        <f>итог!F28</f>
        <v>0</v>
      </c>
      <c r="F19" s="5">
        <f>итог!G28</f>
        <v>0</v>
      </c>
      <c r="G19" s="5">
        <f>итог!H28</f>
        <v>0</v>
      </c>
      <c r="H19" s="29">
        <f>итог!I28</f>
        <v>0</v>
      </c>
    </row>
    <row r="98" spans="9:18" x14ac:dyDescent="0.25">
      <c r="J98" t="s">
        <v>38</v>
      </c>
      <c r="L98" t="s">
        <v>39</v>
      </c>
      <c r="N98" t="s">
        <v>40</v>
      </c>
      <c r="P98" t="s">
        <v>41</v>
      </c>
      <c r="R98" t="s">
        <v>43</v>
      </c>
    </row>
    <row r="100" spans="9:18" ht="75.75"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6.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6"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5" zoomScaleNormal="55" workbookViewId="0">
      <selection activeCell="I100" sqref="I100:R112"/>
    </sheetView>
  </sheetViews>
  <sheetFormatPr defaultRowHeight="15" x14ac:dyDescent="0.25"/>
  <cols>
    <col min="3" max="3" width="19.28515625" customWidth="1"/>
    <col min="4" max="7" width="30.7109375" customWidth="1"/>
    <col min="8" max="8" width="22.140625" customWidth="1"/>
    <col min="10" max="10" width="37" customWidth="1"/>
    <col min="12" max="12" width="36.5703125" customWidth="1"/>
    <col min="14" max="14" width="37.28515625" customWidth="1"/>
    <col min="16" max="16" width="37.28515625" customWidth="1"/>
    <col min="18" max="18" width="37"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старт!E29</f>
        <v>0</v>
      </c>
      <c r="E17" s="5">
        <f>старт!F29</f>
        <v>0</v>
      </c>
      <c r="F17" s="5">
        <f>старт!G29</f>
        <v>0</v>
      </c>
      <c r="G17" s="5">
        <f>старт!H29</f>
        <v>0</v>
      </c>
      <c r="H17" s="29">
        <f>старт!I29</f>
        <v>0</v>
      </c>
    </row>
    <row r="18" spans="3:8" x14ac:dyDescent="0.25">
      <c r="C18" s="5" t="s">
        <v>46</v>
      </c>
      <c r="D18" s="5">
        <f>промежут!E29</f>
        <v>0</v>
      </c>
      <c r="E18" s="5">
        <f>промежут!F29</f>
        <v>0</v>
      </c>
      <c r="F18" s="5">
        <f>промежут!G29</f>
        <v>0</v>
      </c>
      <c r="G18" s="5">
        <f>промежут!H29</f>
        <v>0</v>
      </c>
      <c r="H18" s="29">
        <f>промежут!I29</f>
        <v>0</v>
      </c>
    </row>
    <row r="19" spans="3:8" x14ac:dyDescent="0.25">
      <c r="C19" s="5" t="s">
        <v>47</v>
      </c>
      <c r="D19" s="5">
        <f>итог!E29</f>
        <v>0</v>
      </c>
      <c r="E19" s="5">
        <f>итог!F29</f>
        <v>0</v>
      </c>
      <c r="F19" s="5">
        <f>итог!G29</f>
        <v>0</v>
      </c>
      <c r="G19" s="5">
        <f>итог!H29</f>
        <v>0</v>
      </c>
      <c r="H19" s="29">
        <f>итог!I29</f>
        <v>0</v>
      </c>
    </row>
    <row r="98" spans="9:18" x14ac:dyDescent="0.25">
      <c r="J98" t="s">
        <v>38</v>
      </c>
      <c r="L98" t="s">
        <v>39</v>
      </c>
      <c r="N98" t="s">
        <v>40</v>
      </c>
      <c r="P98" t="s">
        <v>41</v>
      </c>
      <c r="R98" t="s">
        <v>43</v>
      </c>
    </row>
    <row r="100" spans="9:18" ht="69"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9.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3" zoomScaleNormal="53" workbookViewId="0">
      <selection activeCell="I100" sqref="I100:R112"/>
    </sheetView>
  </sheetViews>
  <sheetFormatPr defaultRowHeight="15" x14ac:dyDescent="0.25"/>
  <cols>
    <col min="3" max="3" width="19.140625" customWidth="1"/>
    <col min="4" max="7" width="30.7109375" customWidth="1"/>
    <col min="8" max="8" width="19.140625" customWidth="1"/>
    <col min="10" max="10" width="37" customWidth="1"/>
    <col min="12" max="12" width="37.140625" customWidth="1"/>
    <col min="14" max="14" width="38.140625" customWidth="1"/>
    <col min="16" max="16" width="37.5703125" customWidth="1"/>
    <col min="18" max="18" width="36.710937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старт!E30</f>
        <v>0</v>
      </c>
      <c r="E17" s="5">
        <f>старт!F30</f>
        <v>0</v>
      </c>
      <c r="F17" s="5">
        <f>старт!G30</f>
        <v>0</v>
      </c>
      <c r="G17" s="5">
        <f>старт!H30</f>
        <v>0</v>
      </c>
      <c r="H17" s="29">
        <f>старт!I30</f>
        <v>0</v>
      </c>
    </row>
    <row r="18" spans="3:8" x14ac:dyDescent="0.25">
      <c r="C18" s="5" t="s">
        <v>46</v>
      </c>
      <c r="D18" s="5">
        <f>промежут!E30</f>
        <v>0</v>
      </c>
      <c r="E18" s="5">
        <f>промежут!F30</f>
        <v>0</v>
      </c>
      <c r="F18" s="5">
        <f>промежут!G30</f>
        <v>0</v>
      </c>
      <c r="G18" s="5">
        <f>промежут!H30</f>
        <v>0</v>
      </c>
      <c r="H18" s="29">
        <f>промежут!I30</f>
        <v>0</v>
      </c>
    </row>
    <row r="19" spans="3:8" x14ac:dyDescent="0.25">
      <c r="C19" s="5" t="s">
        <v>47</v>
      </c>
      <c r="D19" s="5">
        <f>итог!E30</f>
        <v>0</v>
      </c>
      <c r="E19" s="5">
        <f>итог!F30</f>
        <v>0</v>
      </c>
      <c r="F19" s="5">
        <f>итог!G30</f>
        <v>0</v>
      </c>
      <c r="G19" s="5">
        <f>итог!H30</f>
        <v>0</v>
      </c>
      <c r="H19" s="29">
        <f>итог!I30</f>
        <v>0</v>
      </c>
    </row>
    <row r="98" spans="9:18" x14ac:dyDescent="0.25">
      <c r="J98" t="s">
        <v>38</v>
      </c>
      <c r="L98" t="s">
        <v>39</v>
      </c>
      <c r="N98" t="s">
        <v>40</v>
      </c>
      <c r="P98" t="s">
        <v>41</v>
      </c>
      <c r="R98" t="s">
        <v>43</v>
      </c>
    </row>
    <row r="100" spans="9:18" ht="55.5"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5.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2"/>
  <sheetViews>
    <sheetView zoomScale="53" zoomScaleNormal="53" workbookViewId="0">
      <selection activeCell="I100" sqref="I100:R112"/>
    </sheetView>
  </sheetViews>
  <sheetFormatPr defaultRowHeight="15" x14ac:dyDescent="0.25"/>
  <cols>
    <col min="3" max="3" width="19" customWidth="1"/>
    <col min="4" max="7" width="30.7109375" customWidth="1"/>
    <col min="8" max="8" width="16.140625" customWidth="1"/>
    <col min="10" max="10" width="37.140625" customWidth="1"/>
    <col min="12" max="12" width="37.140625" customWidth="1"/>
    <col min="14" max="14" width="36.85546875" customWidth="1"/>
    <col min="16" max="16" width="36.85546875" customWidth="1"/>
    <col min="18" max="18" width="36.7109375" customWidth="1"/>
  </cols>
  <sheetData>
    <row r="2" spans="3:8" ht="15.75" x14ac:dyDescent="0.25">
      <c r="D2" s="49" t="s">
        <v>42</v>
      </c>
      <c r="E2" s="49"/>
      <c r="F2" s="49"/>
    </row>
    <row r="4" spans="3:8" ht="15.75" x14ac:dyDescent="0.25">
      <c r="C4" s="50" t="s">
        <v>70</v>
      </c>
      <c r="D4" s="51"/>
      <c r="E4" s="51"/>
      <c r="F4" s="51"/>
      <c r="G4" s="51"/>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старт!E31</f>
        <v>0</v>
      </c>
      <c r="E17" s="5">
        <f>старт!F31</f>
        <v>0</v>
      </c>
      <c r="F17" s="5">
        <f>старт!G31</f>
        <v>0</v>
      </c>
      <c r="G17" s="5">
        <f>старт!H31</f>
        <v>0</v>
      </c>
      <c r="H17" s="29">
        <f>старт!I31</f>
        <v>0</v>
      </c>
    </row>
    <row r="18" spans="3:8" x14ac:dyDescent="0.25">
      <c r="C18" s="5" t="s">
        <v>46</v>
      </c>
      <c r="D18" s="5">
        <f>промежут!E31</f>
        <v>0</v>
      </c>
      <c r="E18" s="5">
        <f>промежут!F31</f>
        <v>0</v>
      </c>
      <c r="F18" s="5">
        <f>промежут!G31</f>
        <v>0</v>
      </c>
      <c r="G18" s="5">
        <f>промежут!H31</f>
        <v>0</v>
      </c>
      <c r="H18" s="29">
        <f>промежут!I31</f>
        <v>0</v>
      </c>
    </row>
    <row r="19" spans="3:8" x14ac:dyDescent="0.25">
      <c r="C19" s="5" t="s">
        <v>47</v>
      </c>
      <c r="D19" s="5">
        <f>итог!E31</f>
        <v>0</v>
      </c>
      <c r="E19" s="5">
        <f>итог!F31</f>
        <v>0</v>
      </c>
      <c r="F19" s="5">
        <f>итог!G31</f>
        <v>0</v>
      </c>
      <c r="G19" s="5">
        <f>итог!H31</f>
        <v>0</v>
      </c>
      <c r="H19" s="29">
        <f>итог!I31</f>
        <v>0</v>
      </c>
    </row>
    <row r="98" spans="9:18" x14ac:dyDescent="0.25">
      <c r="J98" t="s">
        <v>38</v>
      </c>
      <c r="L98" t="s">
        <v>39</v>
      </c>
      <c r="N98" t="s">
        <v>40</v>
      </c>
      <c r="P98" t="s">
        <v>41</v>
      </c>
      <c r="R98" t="s">
        <v>43</v>
      </c>
    </row>
    <row r="100" spans="9:18" ht="60" customHeight="1" x14ac:dyDescent="0.25">
      <c r="I100" s="22">
        <v>1</v>
      </c>
      <c r="J100" s="2" t="s">
        <v>72</v>
      </c>
      <c r="K100" s="22">
        <v>1</v>
      </c>
      <c r="L100" s="2" t="s">
        <v>73</v>
      </c>
      <c r="M100" s="25">
        <v>1</v>
      </c>
      <c r="N100" s="2" t="s">
        <v>74</v>
      </c>
      <c r="O100" s="2">
        <v>1</v>
      </c>
      <c r="P100" s="2" t="s">
        <v>75</v>
      </c>
      <c r="Q100" s="2">
        <v>1</v>
      </c>
      <c r="R100" s="2" t="s">
        <v>76</v>
      </c>
    </row>
    <row r="101" spans="9:18" ht="409.5" x14ac:dyDescent="0.25">
      <c r="I101" s="22">
        <v>1.6</v>
      </c>
      <c r="J101" s="2" t="s">
        <v>77</v>
      </c>
      <c r="K101" s="22">
        <v>1.6</v>
      </c>
      <c r="L101" s="2" t="s">
        <v>78</v>
      </c>
      <c r="M101" s="22">
        <v>1.6</v>
      </c>
      <c r="N101" s="2" t="s">
        <v>79</v>
      </c>
      <c r="O101" s="22">
        <v>1.6</v>
      </c>
      <c r="P101" s="2" t="s">
        <v>80</v>
      </c>
      <c r="Q101" s="22">
        <v>1.6</v>
      </c>
      <c r="R101" s="2" t="s">
        <v>81</v>
      </c>
    </row>
    <row r="102" spans="9:18" ht="409.5" x14ac:dyDescent="0.25">
      <c r="I102" s="22">
        <v>2.6</v>
      </c>
      <c r="J102" s="2" t="s">
        <v>82</v>
      </c>
      <c r="K102" s="22">
        <v>2.6</v>
      </c>
      <c r="L102" s="2" t="s">
        <v>83</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7"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старт</vt:lpstr>
      <vt:lpstr>промежут</vt:lpstr>
      <vt:lpstr>итог</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lpstr>Лист28</vt:lpstr>
      <vt:lpstr>Лист29</vt:lpstr>
      <vt:lpstr>Лист30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Ханзада</cp:lastModifiedBy>
  <dcterms:created xsi:type="dcterms:W3CDTF">2018-12-11T18:46:57Z</dcterms:created>
  <dcterms:modified xsi:type="dcterms:W3CDTF">2023-03-10T05:01:22Z</dcterms:modified>
</cp:coreProperties>
</file>