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harts/chart16.xml" ContentType="application/vnd.openxmlformats-officedocument.drawingml.chart+xml"/>
  <Override PartName="/xl/drawings/drawing17.xml" ContentType="application/vnd.openxmlformats-officedocument.drawing+xml"/>
  <Override PartName="/xl/charts/chart17.xml" ContentType="application/vnd.openxmlformats-officedocument.drawingml.chart+xml"/>
  <Override PartName="/xl/drawings/drawing18.xml" ContentType="application/vnd.openxmlformats-officedocument.drawing+xml"/>
  <Override PartName="/xl/charts/chart18.xml" ContentType="application/vnd.openxmlformats-officedocument.drawingml.chart+xml"/>
  <Override PartName="/xl/drawings/drawing19.xml" ContentType="application/vnd.openxmlformats-officedocument.drawing+xml"/>
  <Override PartName="/xl/charts/chart19.xml" ContentType="application/vnd.openxmlformats-officedocument.drawingml.chart+xml"/>
  <Override PartName="/xl/drawings/drawing20.xml" ContentType="application/vnd.openxmlformats-officedocument.drawing+xml"/>
  <Override PartName="/xl/charts/chart20.xml" ContentType="application/vnd.openxmlformats-officedocument.drawingml.chart+xml"/>
  <Override PartName="/xl/drawings/drawing21.xml" ContentType="application/vnd.openxmlformats-officedocument.drawing+xml"/>
  <Override PartName="/xl/charts/chart21.xml" ContentType="application/vnd.openxmlformats-officedocument.drawingml.chart+xml"/>
  <Override PartName="/xl/drawings/drawing22.xml" ContentType="application/vnd.openxmlformats-officedocument.drawing+xml"/>
  <Override PartName="/xl/charts/chart22.xml" ContentType="application/vnd.openxmlformats-officedocument.drawingml.chart+xml"/>
  <Override PartName="/xl/drawings/drawing23.xml" ContentType="application/vnd.openxmlformats-officedocument.drawing+xml"/>
  <Override PartName="/xl/charts/chart23.xml" ContentType="application/vnd.openxmlformats-officedocument.drawingml.chart+xml"/>
  <Override PartName="/xl/drawings/drawing24.xml" ContentType="application/vnd.openxmlformats-officedocument.drawing+xml"/>
  <Override PartName="/xl/charts/chart24.xml" ContentType="application/vnd.openxmlformats-officedocument.drawingml.chart+xml"/>
  <Override PartName="/xl/drawings/drawing25.xml" ContentType="application/vnd.openxmlformats-officedocument.drawing+xml"/>
  <Override PartName="/xl/charts/chart25.xml" ContentType="application/vnd.openxmlformats-officedocument.drawingml.chart+xml"/>
  <Override PartName="/xl/drawings/drawing26.xml" ContentType="application/vnd.openxmlformats-officedocument.drawing+xml"/>
  <Override PartName="/xl/charts/chart26.xml" ContentType="application/vnd.openxmlformats-officedocument.drawingml.chart+xml"/>
  <Override PartName="/xl/drawings/drawing27.xml" ContentType="application/vnd.openxmlformats-officedocument.drawing+xml"/>
  <Override PartName="/xl/charts/chart27.xml" ContentType="application/vnd.openxmlformats-officedocument.drawingml.chart+xml"/>
  <Override PartName="/xl/drawings/drawing28.xml" ContentType="application/vnd.openxmlformats-officedocument.drawing+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0115" windowHeight="8010"/>
  </bookViews>
  <sheets>
    <sheet name="старт" sheetId="35" r:id="rId1"/>
    <sheet name="промежут" sheetId="34" r:id="rId2"/>
    <sheet name="итог" sheetId="33" r:id="rId3"/>
    <sheet name="Айдарова" sheetId="1" r:id="rId4"/>
    <sheet name="Қожахмет" sheetId="2" r:id="rId5"/>
    <sheet name="Оразова" sheetId="3" r:id="rId6"/>
    <sheet name="Миша" sheetId="4" r:id="rId7"/>
    <sheet name="Толқын" sheetId="5" r:id="rId8"/>
    <sheet name="Лист6" sheetId="6" r:id="rId9"/>
    <sheet name="Лист7" sheetId="7" r:id="rId10"/>
    <sheet name="Лист8" sheetId="8" r:id="rId11"/>
    <sheet name="Лист9" sheetId="9" r:id="rId12"/>
    <sheet name="Лист10" sheetId="10" r:id="rId13"/>
    <sheet name="Лист11" sheetId="11" r:id="rId14"/>
    <sheet name="Лист12" sheetId="12" r:id="rId15"/>
    <sheet name="Лист13" sheetId="13" r:id="rId16"/>
    <sheet name="Лист14" sheetId="14" r:id="rId17"/>
    <sheet name="Лист15" sheetId="15" r:id="rId18"/>
    <sheet name="Лист16" sheetId="16" r:id="rId19"/>
    <sheet name="Лист17" sheetId="17" r:id="rId20"/>
    <sheet name="Лист18" sheetId="18" r:id="rId21"/>
    <sheet name="Лист19" sheetId="19" r:id="rId22"/>
    <sheet name="Лист20" sheetId="20" r:id="rId23"/>
    <sheet name="Лист21" sheetId="21" r:id="rId24"/>
    <sheet name="Лист22" sheetId="22" r:id="rId25"/>
    <sheet name="Лист23" sheetId="23" r:id="rId26"/>
    <sheet name="Лист24" sheetId="24" r:id="rId27"/>
    <sheet name="Лист25" sheetId="25" r:id="rId28"/>
    <sheet name="Лист26" sheetId="26" r:id="rId29"/>
    <sheet name="Лист27" sheetId="27" r:id="rId30"/>
    <sheet name="Лист28" sheetId="28" r:id="rId31"/>
    <sheet name="Лист29" sheetId="29" r:id="rId32"/>
    <sheet name="Лист30" sheetId="30" r:id="rId33"/>
  </sheets>
  <calcPr calcId="144525"/>
</workbook>
</file>

<file path=xl/calcChain.xml><?xml version="1.0" encoding="utf-8"?>
<calcChain xmlns="http://schemas.openxmlformats.org/spreadsheetml/2006/main">
  <c r="C19" i="4" l="1"/>
  <c r="J11" i="34" l="1"/>
  <c r="K11" i="34"/>
  <c r="L11" i="34"/>
  <c r="J12" i="34"/>
  <c r="K12" i="34"/>
  <c r="L12" i="34"/>
  <c r="J12" i="33" l="1"/>
  <c r="J11" i="33"/>
  <c r="J10" i="33"/>
  <c r="J10" i="34"/>
  <c r="J12" i="35"/>
  <c r="J11" i="35"/>
  <c r="J10" i="35"/>
  <c r="K12" i="33" l="1"/>
  <c r="L12" i="33" s="1"/>
  <c r="K11" i="33"/>
  <c r="L11" i="33" s="1"/>
  <c r="K10" i="33"/>
  <c r="K10" i="34"/>
  <c r="K12" i="35"/>
  <c r="L12" i="35" s="1"/>
  <c r="K11" i="35"/>
  <c r="L11" i="35" s="1"/>
  <c r="K10" i="35"/>
  <c r="H19" i="30" l="1"/>
  <c r="F11" i="30" s="1"/>
  <c r="G19" i="30"/>
  <c r="F10" i="30" s="1"/>
  <c r="F19" i="30"/>
  <c r="F9" i="30" s="1"/>
  <c r="E19" i="30"/>
  <c r="F8" i="30" s="1"/>
  <c r="D19" i="30"/>
  <c r="F7" i="30" s="1"/>
  <c r="H18" i="30"/>
  <c r="E11" i="30" s="1"/>
  <c r="G18" i="30"/>
  <c r="E10" i="30" s="1"/>
  <c r="F18" i="30"/>
  <c r="E9" i="30" s="1"/>
  <c r="E18" i="30"/>
  <c r="E8" i="30" s="1"/>
  <c r="D18" i="30"/>
  <c r="E7" i="30" s="1"/>
  <c r="H17" i="30"/>
  <c r="D11" i="30" s="1"/>
  <c r="G17" i="30"/>
  <c r="D10" i="30" s="1"/>
  <c r="F17" i="30"/>
  <c r="D9" i="30" s="1"/>
  <c r="E17" i="30"/>
  <c r="D8" i="30" s="1"/>
  <c r="D17" i="30"/>
  <c r="D7" i="30" s="1"/>
  <c r="H19" i="29"/>
  <c r="F11" i="29" s="1"/>
  <c r="G19" i="29"/>
  <c r="F10" i="29" s="1"/>
  <c r="F19" i="29"/>
  <c r="F9" i="29" s="1"/>
  <c r="E19" i="29"/>
  <c r="F8" i="29" s="1"/>
  <c r="D19" i="29"/>
  <c r="F7" i="29" s="1"/>
  <c r="H18" i="29"/>
  <c r="E11" i="29" s="1"/>
  <c r="G18" i="29"/>
  <c r="E10" i="29" s="1"/>
  <c r="F18" i="29"/>
  <c r="E9" i="29" s="1"/>
  <c r="E18" i="29"/>
  <c r="E8" i="29" s="1"/>
  <c r="D18" i="29"/>
  <c r="E7" i="29" s="1"/>
  <c r="H17" i="29"/>
  <c r="D11" i="29" s="1"/>
  <c r="G17" i="29"/>
  <c r="D10" i="29" s="1"/>
  <c r="F17" i="29"/>
  <c r="D9" i="29" s="1"/>
  <c r="E17" i="29"/>
  <c r="D8" i="29" s="1"/>
  <c r="D17" i="29"/>
  <c r="D7" i="29" s="1"/>
  <c r="H19" i="28"/>
  <c r="F11" i="28" s="1"/>
  <c r="G19" i="28"/>
  <c r="F10" i="28" s="1"/>
  <c r="F19" i="28"/>
  <c r="F9" i="28" s="1"/>
  <c r="E19" i="28"/>
  <c r="F8" i="28" s="1"/>
  <c r="D19" i="28"/>
  <c r="F7" i="28" s="1"/>
  <c r="H18" i="28"/>
  <c r="E11" i="28" s="1"/>
  <c r="G18" i="28"/>
  <c r="E10" i="28" s="1"/>
  <c r="F18" i="28"/>
  <c r="E9" i="28" s="1"/>
  <c r="E18" i="28"/>
  <c r="E8" i="28" s="1"/>
  <c r="D18" i="28"/>
  <c r="E7" i="28" s="1"/>
  <c r="H17" i="28"/>
  <c r="D11" i="28" s="1"/>
  <c r="G17" i="28"/>
  <c r="D10" i="28" s="1"/>
  <c r="F17" i="28"/>
  <c r="D9" i="28" s="1"/>
  <c r="E17" i="28"/>
  <c r="D8" i="28" s="1"/>
  <c r="D17" i="28"/>
  <c r="D7" i="28" s="1"/>
  <c r="H19" i="27"/>
  <c r="F11" i="27" s="1"/>
  <c r="G19" i="27"/>
  <c r="F10" i="27" s="1"/>
  <c r="F19" i="27"/>
  <c r="F9" i="27" s="1"/>
  <c r="E19" i="27"/>
  <c r="F8" i="27" s="1"/>
  <c r="D19" i="27"/>
  <c r="F7" i="27" s="1"/>
  <c r="H18" i="27"/>
  <c r="E11" i="27" s="1"/>
  <c r="G18" i="27"/>
  <c r="E10" i="27" s="1"/>
  <c r="F18" i="27"/>
  <c r="E9" i="27" s="1"/>
  <c r="E18" i="27"/>
  <c r="E8" i="27" s="1"/>
  <c r="D18" i="27"/>
  <c r="E7" i="27" s="1"/>
  <c r="H17" i="27"/>
  <c r="D11" i="27" s="1"/>
  <c r="G17" i="27"/>
  <c r="D10" i="27" s="1"/>
  <c r="F17" i="27"/>
  <c r="D9" i="27" s="1"/>
  <c r="E17" i="27"/>
  <c r="D8" i="27" s="1"/>
  <c r="D17" i="27"/>
  <c r="D7" i="27" s="1"/>
  <c r="H19" i="26"/>
  <c r="F11" i="26" s="1"/>
  <c r="G19" i="26"/>
  <c r="F10" i="26" s="1"/>
  <c r="F19" i="26"/>
  <c r="F9" i="26" s="1"/>
  <c r="E19" i="26"/>
  <c r="F8" i="26" s="1"/>
  <c r="D19" i="26"/>
  <c r="F7" i="26" s="1"/>
  <c r="H18" i="26"/>
  <c r="E11" i="26" s="1"/>
  <c r="G18" i="26"/>
  <c r="E10" i="26" s="1"/>
  <c r="F18" i="26"/>
  <c r="E9" i="26" s="1"/>
  <c r="E18" i="26"/>
  <c r="E8" i="26" s="1"/>
  <c r="D18" i="26"/>
  <c r="E7" i="26" s="1"/>
  <c r="H17" i="26"/>
  <c r="D11" i="26" s="1"/>
  <c r="G17" i="26"/>
  <c r="D10" i="26" s="1"/>
  <c r="F17" i="26"/>
  <c r="D9" i="26" s="1"/>
  <c r="E17" i="26"/>
  <c r="D8" i="26" s="1"/>
  <c r="D17" i="26"/>
  <c r="D7" i="26" s="1"/>
  <c r="H19" i="25"/>
  <c r="F11" i="25" s="1"/>
  <c r="G19" i="25"/>
  <c r="F10" i="25" s="1"/>
  <c r="F19" i="25"/>
  <c r="F9" i="25" s="1"/>
  <c r="E19" i="25"/>
  <c r="F8" i="25" s="1"/>
  <c r="D19" i="25"/>
  <c r="F7" i="25" s="1"/>
  <c r="H18" i="25"/>
  <c r="E11" i="25" s="1"/>
  <c r="G18" i="25"/>
  <c r="E10" i="25" s="1"/>
  <c r="F18" i="25"/>
  <c r="E9" i="25" s="1"/>
  <c r="E18" i="25"/>
  <c r="E8" i="25" s="1"/>
  <c r="D18" i="25"/>
  <c r="E7" i="25" s="1"/>
  <c r="H17" i="25"/>
  <c r="D11" i="25" s="1"/>
  <c r="G17" i="25"/>
  <c r="D10" i="25" s="1"/>
  <c r="F17" i="25"/>
  <c r="D9" i="25" s="1"/>
  <c r="E17" i="25"/>
  <c r="D8" i="25" s="1"/>
  <c r="D17" i="25"/>
  <c r="D7" i="25" s="1"/>
  <c r="H19" i="24"/>
  <c r="F11" i="24" s="1"/>
  <c r="G19" i="24"/>
  <c r="F10" i="24" s="1"/>
  <c r="F19" i="24"/>
  <c r="F9" i="24" s="1"/>
  <c r="E19" i="24"/>
  <c r="F8" i="24" s="1"/>
  <c r="D19" i="24"/>
  <c r="F7" i="24" s="1"/>
  <c r="H18" i="24"/>
  <c r="E11" i="24" s="1"/>
  <c r="G18" i="24"/>
  <c r="E10" i="24" s="1"/>
  <c r="F18" i="24"/>
  <c r="E9" i="24" s="1"/>
  <c r="E18" i="24"/>
  <c r="E8" i="24" s="1"/>
  <c r="D18" i="24"/>
  <c r="E7" i="24" s="1"/>
  <c r="H17" i="24"/>
  <c r="D11" i="24" s="1"/>
  <c r="G17" i="24"/>
  <c r="D10" i="24" s="1"/>
  <c r="F17" i="24"/>
  <c r="D9" i="24" s="1"/>
  <c r="E17" i="24"/>
  <c r="D8" i="24" s="1"/>
  <c r="D17" i="24"/>
  <c r="D7" i="24" s="1"/>
  <c r="H19" i="23"/>
  <c r="F11" i="23" s="1"/>
  <c r="G19" i="23"/>
  <c r="F10" i="23" s="1"/>
  <c r="F19" i="23"/>
  <c r="F9" i="23" s="1"/>
  <c r="E19" i="23"/>
  <c r="F8" i="23" s="1"/>
  <c r="D19" i="23"/>
  <c r="F7" i="23" s="1"/>
  <c r="H18" i="23"/>
  <c r="E11" i="23" s="1"/>
  <c r="G18" i="23"/>
  <c r="E10" i="23" s="1"/>
  <c r="F18" i="23"/>
  <c r="E9" i="23" s="1"/>
  <c r="E18" i="23"/>
  <c r="E8" i="23" s="1"/>
  <c r="D18" i="23"/>
  <c r="E7" i="23" s="1"/>
  <c r="H17" i="23"/>
  <c r="D11" i="23" s="1"/>
  <c r="G17" i="23"/>
  <c r="D10" i="23" s="1"/>
  <c r="F17" i="23"/>
  <c r="D9" i="23" s="1"/>
  <c r="E17" i="23"/>
  <c r="D8" i="23" s="1"/>
  <c r="D17" i="23"/>
  <c r="D7" i="23" s="1"/>
  <c r="H19" i="22"/>
  <c r="F11" i="22" s="1"/>
  <c r="G19" i="22"/>
  <c r="F10" i="22" s="1"/>
  <c r="F19" i="22"/>
  <c r="F9" i="22" s="1"/>
  <c r="E19" i="22"/>
  <c r="F8" i="22" s="1"/>
  <c r="D19" i="22"/>
  <c r="F7" i="22" s="1"/>
  <c r="H18" i="22"/>
  <c r="E11" i="22" s="1"/>
  <c r="G18" i="22"/>
  <c r="E10" i="22" s="1"/>
  <c r="F18" i="22"/>
  <c r="E9" i="22" s="1"/>
  <c r="E18" i="22"/>
  <c r="E8" i="22" s="1"/>
  <c r="D18" i="22"/>
  <c r="E7" i="22" s="1"/>
  <c r="H17" i="22"/>
  <c r="D11" i="22" s="1"/>
  <c r="G17" i="22"/>
  <c r="D10" i="22" s="1"/>
  <c r="F17" i="22"/>
  <c r="D9" i="22" s="1"/>
  <c r="E17" i="22"/>
  <c r="D8" i="22" s="1"/>
  <c r="D17" i="22"/>
  <c r="D7" i="22" s="1"/>
  <c r="H19" i="21"/>
  <c r="F11" i="21" s="1"/>
  <c r="G19" i="21"/>
  <c r="F10" i="21" s="1"/>
  <c r="F19" i="21"/>
  <c r="F9" i="21" s="1"/>
  <c r="E19" i="21"/>
  <c r="F8" i="21" s="1"/>
  <c r="D19" i="21"/>
  <c r="F7" i="21" s="1"/>
  <c r="H18" i="21"/>
  <c r="E11" i="21" s="1"/>
  <c r="G18" i="21"/>
  <c r="E10" i="21" s="1"/>
  <c r="F18" i="21"/>
  <c r="E9" i="21" s="1"/>
  <c r="E18" i="21"/>
  <c r="E8" i="21" s="1"/>
  <c r="D18" i="21"/>
  <c r="E7" i="21" s="1"/>
  <c r="H17" i="21"/>
  <c r="D11" i="21" s="1"/>
  <c r="G17" i="21"/>
  <c r="D10" i="21" s="1"/>
  <c r="F17" i="21"/>
  <c r="D9" i="21" s="1"/>
  <c r="E17" i="21"/>
  <c r="D8" i="21" s="1"/>
  <c r="D17" i="21"/>
  <c r="D7" i="21" s="1"/>
  <c r="H19" i="20"/>
  <c r="F11" i="20" s="1"/>
  <c r="G19" i="20"/>
  <c r="F10" i="20" s="1"/>
  <c r="F19" i="20"/>
  <c r="F9" i="20" s="1"/>
  <c r="E19" i="20"/>
  <c r="F8" i="20" s="1"/>
  <c r="D19" i="20"/>
  <c r="F7" i="20" s="1"/>
  <c r="H18" i="20"/>
  <c r="E11" i="20" s="1"/>
  <c r="G18" i="20"/>
  <c r="E10" i="20" s="1"/>
  <c r="F18" i="20"/>
  <c r="E9" i="20" s="1"/>
  <c r="E18" i="20"/>
  <c r="E8" i="20" s="1"/>
  <c r="D18" i="20"/>
  <c r="E7" i="20" s="1"/>
  <c r="H17" i="20"/>
  <c r="D11" i="20" s="1"/>
  <c r="G17" i="20"/>
  <c r="D10" i="20" s="1"/>
  <c r="F17" i="20"/>
  <c r="D9" i="20" s="1"/>
  <c r="E17" i="20"/>
  <c r="D8" i="20" s="1"/>
  <c r="D17" i="20"/>
  <c r="D7" i="20" s="1"/>
  <c r="H19" i="19"/>
  <c r="F11" i="19" s="1"/>
  <c r="G19" i="19"/>
  <c r="F10" i="19" s="1"/>
  <c r="F19" i="19"/>
  <c r="F9" i="19" s="1"/>
  <c r="E19" i="19"/>
  <c r="F8" i="19" s="1"/>
  <c r="D19" i="19"/>
  <c r="F7" i="19" s="1"/>
  <c r="H18" i="19"/>
  <c r="E11" i="19" s="1"/>
  <c r="G18" i="19"/>
  <c r="E10" i="19" s="1"/>
  <c r="F18" i="19"/>
  <c r="E9" i="19" s="1"/>
  <c r="E18" i="19"/>
  <c r="E8" i="19" s="1"/>
  <c r="D18" i="19"/>
  <c r="E7" i="19" s="1"/>
  <c r="H17" i="19"/>
  <c r="D11" i="19" s="1"/>
  <c r="G17" i="19"/>
  <c r="D10" i="19" s="1"/>
  <c r="F17" i="19"/>
  <c r="D9" i="19" s="1"/>
  <c r="E17" i="19"/>
  <c r="D8" i="19" s="1"/>
  <c r="D17" i="19"/>
  <c r="D7" i="19" s="1"/>
  <c r="H19" i="18"/>
  <c r="F11" i="18" s="1"/>
  <c r="G19" i="18"/>
  <c r="F10" i="18" s="1"/>
  <c r="F19" i="18"/>
  <c r="F9" i="18" s="1"/>
  <c r="E19" i="18"/>
  <c r="F8" i="18" s="1"/>
  <c r="D19" i="18"/>
  <c r="F7" i="18" s="1"/>
  <c r="H18" i="18"/>
  <c r="E11" i="18" s="1"/>
  <c r="G18" i="18"/>
  <c r="E10" i="18" s="1"/>
  <c r="F18" i="18"/>
  <c r="E9" i="18" s="1"/>
  <c r="E18" i="18"/>
  <c r="E8" i="18" s="1"/>
  <c r="D18" i="18"/>
  <c r="E7" i="18" s="1"/>
  <c r="H17" i="18"/>
  <c r="D11" i="18" s="1"/>
  <c r="G17" i="18"/>
  <c r="D10" i="18" s="1"/>
  <c r="F17" i="18"/>
  <c r="D9" i="18" s="1"/>
  <c r="E17" i="18"/>
  <c r="D8" i="18" s="1"/>
  <c r="D17" i="18"/>
  <c r="D7" i="18" s="1"/>
  <c r="H19" i="17"/>
  <c r="F11" i="17" s="1"/>
  <c r="G19" i="17"/>
  <c r="F10" i="17" s="1"/>
  <c r="F19" i="17"/>
  <c r="F9" i="17" s="1"/>
  <c r="E19" i="17"/>
  <c r="F8" i="17" s="1"/>
  <c r="D19" i="17"/>
  <c r="F7" i="17" s="1"/>
  <c r="H18" i="17"/>
  <c r="E11" i="17" s="1"/>
  <c r="G18" i="17"/>
  <c r="E10" i="17" s="1"/>
  <c r="F18" i="17"/>
  <c r="E9" i="17" s="1"/>
  <c r="E18" i="17"/>
  <c r="E8" i="17" s="1"/>
  <c r="D18" i="17"/>
  <c r="E7" i="17" s="1"/>
  <c r="H17" i="17"/>
  <c r="D11" i="17" s="1"/>
  <c r="G17" i="17"/>
  <c r="D10" i="17" s="1"/>
  <c r="F17" i="17"/>
  <c r="D9" i="17" s="1"/>
  <c r="E17" i="17"/>
  <c r="D8" i="17" s="1"/>
  <c r="D17" i="17"/>
  <c r="D7" i="17" s="1"/>
  <c r="H19" i="16"/>
  <c r="F11" i="16" s="1"/>
  <c r="G19" i="16"/>
  <c r="F10" i="16" s="1"/>
  <c r="F19" i="16"/>
  <c r="F9" i="16" s="1"/>
  <c r="E19" i="16"/>
  <c r="F8" i="16" s="1"/>
  <c r="D19" i="16"/>
  <c r="F7" i="16" s="1"/>
  <c r="H18" i="16"/>
  <c r="E11" i="16" s="1"/>
  <c r="G18" i="16"/>
  <c r="E10" i="16" s="1"/>
  <c r="F18" i="16"/>
  <c r="E9" i="16" s="1"/>
  <c r="E18" i="16"/>
  <c r="E8" i="16" s="1"/>
  <c r="D18" i="16"/>
  <c r="E7" i="16" s="1"/>
  <c r="H17" i="16"/>
  <c r="D11" i="16" s="1"/>
  <c r="G17" i="16"/>
  <c r="D10" i="16" s="1"/>
  <c r="F17" i="16"/>
  <c r="D9" i="16" s="1"/>
  <c r="E17" i="16"/>
  <c r="D8" i="16" s="1"/>
  <c r="D17" i="16"/>
  <c r="D7" i="16" s="1"/>
  <c r="H19" i="15"/>
  <c r="F11" i="15" s="1"/>
  <c r="G19" i="15"/>
  <c r="F10" i="15" s="1"/>
  <c r="F19" i="15"/>
  <c r="F9" i="15" s="1"/>
  <c r="E19" i="15"/>
  <c r="F8" i="15" s="1"/>
  <c r="D19" i="15"/>
  <c r="F7" i="15" s="1"/>
  <c r="H18" i="15"/>
  <c r="E11" i="15" s="1"/>
  <c r="G18" i="15"/>
  <c r="E10" i="15" s="1"/>
  <c r="F18" i="15"/>
  <c r="E9" i="15" s="1"/>
  <c r="E18" i="15"/>
  <c r="E8" i="15" s="1"/>
  <c r="D18" i="15"/>
  <c r="E7" i="15" s="1"/>
  <c r="H17" i="15"/>
  <c r="D11" i="15" s="1"/>
  <c r="G17" i="15"/>
  <c r="D10" i="15" s="1"/>
  <c r="F17" i="15"/>
  <c r="D9" i="15" s="1"/>
  <c r="E17" i="15"/>
  <c r="D8" i="15" s="1"/>
  <c r="D17" i="15"/>
  <c r="D7" i="15" s="1"/>
  <c r="H19" i="14"/>
  <c r="F11" i="14" s="1"/>
  <c r="G19" i="14"/>
  <c r="F10" i="14" s="1"/>
  <c r="F19" i="14"/>
  <c r="F9" i="14" s="1"/>
  <c r="E19" i="14"/>
  <c r="F8" i="14" s="1"/>
  <c r="D19" i="14"/>
  <c r="F7" i="14" s="1"/>
  <c r="H18" i="14"/>
  <c r="E11" i="14" s="1"/>
  <c r="G18" i="14"/>
  <c r="E10" i="14" s="1"/>
  <c r="F18" i="14"/>
  <c r="E9" i="14" s="1"/>
  <c r="E18" i="14"/>
  <c r="E8" i="14" s="1"/>
  <c r="D18" i="14"/>
  <c r="E7" i="14" s="1"/>
  <c r="H17" i="14"/>
  <c r="D11" i="14" s="1"/>
  <c r="G17" i="14"/>
  <c r="D10" i="14" s="1"/>
  <c r="F17" i="14"/>
  <c r="D9" i="14" s="1"/>
  <c r="E17" i="14"/>
  <c r="D8" i="14" s="1"/>
  <c r="D17" i="14"/>
  <c r="D7" i="14" s="1"/>
  <c r="H19" i="13"/>
  <c r="F11" i="13" s="1"/>
  <c r="G19" i="13"/>
  <c r="F10" i="13" s="1"/>
  <c r="F19" i="13"/>
  <c r="F9" i="13" s="1"/>
  <c r="E19" i="13"/>
  <c r="F8" i="13" s="1"/>
  <c r="D19" i="13"/>
  <c r="F7" i="13" s="1"/>
  <c r="H18" i="13"/>
  <c r="E11" i="13" s="1"/>
  <c r="G18" i="13"/>
  <c r="E10" i="13" s="1"/>
  <c r="F18" i="13"/>
  <c r="E9" i="13" s="1"/>
  <c r="E18" i="13"/>
  <c r="E8" i="13" s="1"/>
  <c r="D18" i="13"/>
  <c r="E7" i="13" s="1"/>
  <c r="H17" i="13"/>
  <c r="D11" i="13" s="1"/>
  <c r="G17" i="13"/>
  <c r="D10" i="13" s="1"/>
  <c r="F17" i="13"/>
  <c r="D9" i="13" s="1"/>
  <c r="E17" i="13"/>
  <c r="D8" i="13" s="1"/>
  <c r="D17" i="13"/>
  <c r="D7" i="13" s="1"/>
  <c r="H19" i="12"/>
  <c r="F11" i="12" s="1"/>
  <c r="G19" i="12"/>
  <c r="F10" i="12" s="1"/>
  <c r="F19" i="12"/>
  <c r="F9" i="12" s="1"/>
  <c r="E19" i="12"/>
  <c r="F8" i="12" s="1"/>
  <c r="D19" i="12"/>
  <c r="F7" i="12" s="1"/>
  <c r="H18" i="12"/>
  <c r="E11" i="12" s="1"/>
  <c r="G18" i="12"/>
  <c r="E10" i="12" s="1"/>
  <c r="F18" i="12"/>
  <c r="E9" i="12" s="1"/>
  <c r="E18" i="12"/>
  <c r="E8" i="12" s="1"/>
  <c r="D18" i="12"/>
  <c r="E7" i="12" s="1"/>
  <c r="H17" i="12"/>
  <c r="D11" i="12" s="1"/>
  <c r="G17" i="12"/>
  <c r="D10" i="12" s="1"/>
  <c r="F17" i="12"/>
  <c r="D9" i="12" s="1"/>
  <c r="E17" i="12"/>
  <c r="D8" i="12" s="1"/>
  <c r="D17" i="12"/>
  <c r="D7" i="12" s="1"/>
  <c r="H19" i="7"/>
  <c r="F11" i="7" s="1"/>
  <c r="G19" i="7"/>
  <c r="F10" i="7" s="1"/>
  <c r="F19" i="7"/>
  <c r="F9" i="7" s="1"/>
  <c r="E19" i="7"/>
  <c r="F8" i="7" s="1"/>
  <c r="D19" i="7"/>
  <c r="F7" i="7" s="1"/>
  <c r="H18" i="7"/>
  <c r="E11" i="7" s="1"/>
  <c r="G18" i="7"/>
  <c r="E10" i="7" s="1"/>
  <c r="F18" i="7"/>
  <c r="E9" i="7" s="1"/>
  <c r="E18" i="7"/>
  <c r="E8" i="7" s="1"/>
  <c r="D18" i="7"/>
  <c r="E7" i="7" s="1"/>
  <c r="H17" i="7"/>
  <c r="D11" i="7" s="1"/>
  <c r="G17" i="7"/>
  <c r="D10" i="7" s="1"/>
  <c r="F17" i="7"/>
  <c r="D9" i="7" s="1"/>
  <c r="E17" i="7"/>
  <c r="D8" i="7" s="1"/>
  <c r="D17" i="7"/>
  <c r="D7" i="7" s="1"/>
  <c r="H19" i="6"/>
  <c r="F11" i="6" s="1"/>
  <c r="G19" i="6"/>
  <c r="F10" i="6" s="1"/>
  <c r="F19" i="6"/>
  <c r="F9" i="6" s="1"/>
  <c r="E19" i="6"/>
  <c r="F8" i="6" s="1"/>
  <c r="D19" i="6"/>
  <c r="F7" i="6" s="1"/>
  <c r="H18" i="6"/>
  <c r="E11" i="6" s="1"/>
  <c r="G18" i="6"/>
  <c r="E10" i="6" s="1"/>
  <c r="F18" i="6"/>
  <c r="E9" i="6" s="1"/>
  <c r="E18" i="6"/>
  <c r="E8" i="6" s="1"/>
  <c r="D18" i="6"/>
  <c r="E7" i="6" s="1"/>
  <c r="H17" i="6"/>
  <c r="D11" i="6" s="1"/>
  <c r="G17" i="6"/>
  <c r="D10" i="6" s="1"/>
  <c r="F17" i="6"/>
  <c r="D9" i="6" s="1"/>
  <c r="E17" i="6"/>
  <c r="D8" i="6" s="1"/>
  <c r="D17" i="6"/>
  <c r="D7" i="6" s="1"/>
  <c r="C18" i="4"/>
  <c r="C17" i="4"/>
  <c r="H19" i="3"/>
  <c r="F11" i="3" s="1"/>
  <c r="G19" i="3"/>
  <c r="F10" i="3" s="1"/>
  <c r="F19" i="3"/>
  <c r="F9" i="3" s="1"/>
  <c r="E19" i="3"/>
  <c r="F8" i="3" s="1"/>
  <c r="D19" i="3"/>
  <c r="F7" i="3" s="1"/>
  <c r="H18" i="3"/>
  <c r="E11" i="3" s="1"/>
  <c r="G18" i="3"/>
  <c r="E10" i="3" s="1"/>
  <c r="F18" i="3"/>
  <c r="E9" i="3" s="1"/>
  <c r="E18" i="3"/>
  <c r="E8" i="3" s="1"/>
  <c r="D18" i="3"/>
  <c r="E7" i="3" s="1"/>
  <c r="H17" i="3"/>
  <c r="D11" i="3" s="1"/>
  <c r="G17" i="3"/>
  <c r="D10" i="3" s="1"/>
  <c r="F17" i="3"/>
  <c r="D9" i="3" s="1"/>
  <c r="E17" i="3"/>
  <c r="D8" i="3" s="1"/>
  <c r="D17" i="3"/>
  <c r="D7" i="3" s="1"/>
  <c r="H19" i="2" l="1"/>
  <c r="F11" i="2" s="1"/>
  <c r="G19" i="2"/>
  <c r="F10" i="2" s="1"/>
  <c r="F19" i="2"/>
  <c r="F9" i="2" s="1"/>
  <c r="E19" i="2"/>
  <c r="F8" i="2" s="1"/>
  <c r="D19" i="2"/>
  <c r="F7" i="2" s="1"/>
  <c r="H18" i="2"/>
  <c r="E11" i="2" s="1"/>
  <c r="G18" i="2"/>
  <c r="E10" i="2" s="1"/>
  <c r="F18" i="2"/>
  <c r="E9" i="2" s="1"/>
  <c r="E18" i="2"/>
  <c r="E8" i="2" s="1"/>
  <c r="D18" i="2"/>
  <c r="E7" i="2" s="1"/>
  <c r="H17" i="2"/>
  <c r="D11" i="2" s="1"/>
  <c r="G17" i="2"/>
  <c r="D10" i="2" s="1"/>
  <c r="F17" i="2"/>
  <c r="D9" i="2" s="1"/>
  <c r="E17" i="2"/>
  <c r="D8" i="2" s="1"/>
  <c r="D17" i="2"/>
  <c r="D7" i="2" s="1"/>
  <c r="H19" i="1" l="1"/>
  <c r="F11" i="1" s="1"/>
  <c r="G19" i="1"/>
  <c r="F10" i="1" s="1"/>
  <c r="F19" i="1"/>
  <c r="F9" i="1" s="1"/>
  <c r="E19" i="1"/>
  <c r="F8" i="1" s="1"/>
  <c r="D19" i="1"/>
  <c r="F7" i="1" s="1"/>
  <c r="H18" i="1"/>
  <c r="E11" i="1" s="1"/>
  <c r="G18" i="1"/>
  <c r="E10" i="1" s="1"/>
  <c r="F18" i="1"/>
  <c r="E9" i="1" s="1"/>
  <c r="E18" i="1"/>
  <c r="E8" i="1" s="1"/>
  <c r="D18" i="1"/>
  <c r="H17" i="1"/>
  <c r="D11" i="1" s="1"/>
  <c r="G17" i="1"/>
  <c r="D10" i="1" s="1"/>
  <c r="F17" i="1"/>
  <c r="D9" i="1" s="1"/>
  <c r="E17" i="1"/>
  <c r="D8" i="1" s="1"/>
  <c r="D17" i="1"/>
  <c r="D7" i="1" s="1"/>
  <c r="E7" i="1" l="1"/>
  <c r="H14" i="33"/>
  <c r="L10" i="33"/>
  <c r="H14" i="34"/>
  <c r="L10" i="34"/>
  <c r="H14" i="35"/>
  <c r="L10" i="35"/>
  <c r="H15" i="33" l="1"/>
  <c r="H16" i="33" s="1"/>
  <c r="I21" i="33" s="1"/>
  <c r="E15" i="33"/>
  <c r="E16" i="33" s="1"/>
  <c r="I20" i="33" s="1"/>
  <c r="K15" i="33"/>
  <c r="K16" i="33" s="1"/>
  <c r="I22" i="33" s="1"/>
  <c r="H15" i="34"/>
  <c r="H16" i="34" s="1"/>
  <c r="G20" i="34" s="1"/>
  <c r="G21" i="33" s="1"/>
  <c r="E15" i="34"/>
  <c r="E16" i="34" s="1"/>
  <c r="G19" i="34" s="1"/>
  <c r="G20" i="33" s="1"/>
  <c r="K15" i="34"/>
  <c r="K16" i="34" s="1"/>
  <c r="G21" i="34" s="1"/>
  <c r="G22" i="33" s="1"/>
  <c r="H15" i="35"/>
  <c r="H16" i="35" s="1"/>
  <c r="E20" i="35" s="1"/>
  <c r="K15" i="35"/>
  <c r="K16" i="35" s="1"/>
  <c r="E21" i="35" s="1"/>
  <c r="E15" i="35"/>
  <c r="E16" i="35" s="1"/>
  <c r="E19" i="35" s="1"/>
  <c r="E20" i="34" l="1"/>
  <c r="E21" i="33"/>
  <c r="E21" i="34"/>
  <c r="E22" i="33"/>
  <c r="E19" i="34"/>
  <c r="E20" i="33"/>
</calcChain>
</file>

<file path=xl/sharedStrings.xml><?xml version="1.0" encoding="utf-8"?>
<sst xmlns="http://schemas.openxmlformats.org/spreadsheetml/2006/main" count="2077" uniqueCount="95">
  <si>
    <t>Образовательная область</t>
  </si>
  <si>
    <t xml:space="preserve">Корректирующие мероприятия                  (после стартового контроля) </t>
  </si>
  <si>
    <t xml:space="preserve">Корректирующие мероприятия                      (после промежуточного контроля </t>
  </si>
  <si>
    <t>Корректирующие мероприятия                              (после итогового контроля)</t>
  </si>
  <si>
    <t>ВЫВОДЫ</t>
  </si>
  <si>
    <t>здоровье</t>
  </si>
  <si>
    <t>коммуникация</t>
  </si>
  <si>
    <t>познание</t>
  </si>
  <si>
    <t>творчество</t>
  </si>
  <si>
    <t>Индивидуальная карта развития ребенка на  2018-2019 учебный год</t>
  </si>
  <si>
    <t>социум</t>
  </si>
  <si>
    <t xml:space="preserve">здоровье </t>
  </si>
  <si>
    <t>стартовый</t>
  </si>
  <si>
    <t>промежуточный</t>
  </si>
  <si>
    <t>итоговый</t>
  </si>
  <si>
    <t xml:space="preserve">Сводный отчет  </t>
  </si>
  <si>
    <t>о результатах стартового мониторинга по отслеживанию развития умений и навыков детей</t>
  </si>
  <si>
    <t>№</t>
  </si>
  <si>
    <t>Ф.И.ребенка</t>
  </si>
  <si>
    <t>Образовательная область "Здоровье"</t>
  </si>
  <si>
    <t>Образовательная область "Коммуникация"</t>
  </si>
  <si>
    <t>Образовательная область "Познание"</t>
  </si>
  <si>
    <t>Образовательная область "Творчество"</t>
  </si>
  <si>
    <t>Общее количество</t>
  </si>
  <si>
    <t>Средний уровень</t>
  </si>
  <si>
    <t>Уровень развития умений и навыков</t>
  </si>
  <si>
    <t>А (всего детей)</t>
  </si>
  <si>
    <t>Б (І уровень)</t>
  </si>
  <si>
    <t>В (ІІ уровень)</t>
  </si>
  <si>
    <t>Г (ІІІ уровень)</t>
  </si>
  <si>
    <t>Доля детей с низким уровнем  %</t>
  </si>
  <si>
    <t>Доля детей со средним уровнем  %</t>
  </si>
  <si>
    <t>Доля детей с высоким уровнем  %</t>
  </si>
  <si>
    <t>І ур</t>
  </si>
  <si>
    <t>ІІ ур</t>
  </si>
  <si>
    <t>ІІІ ур</t>
  </si>
  <si>
    <t>о результатах промежуточного мониторинга по отслеживанию развития умений и навыков детей</t>
  </si>
  <si>
    <t>о результатах итогового мониторинга по отслеживанию развития умений и навыков детей</t>
  </si>
  <si>
    <t>Индивидуальная карта развития ребенка на  2020-2021 учебный год</t>
  </si>
  <si>
    <r>
      <rPr>
        <b/>
        <sz val="12"/>
        <color theme="1"/>
        <rFont val="Times New Roman"/>
        <family val="1"/>
        <charset val="204"/>
      </rPr>
      <t>ФИ ребенка</t>
    </r>
    <r>
      <rPr>
        <sz val="12"/>
        <color theme="1"/>
        <rFont val="Times New Roman"/>
        <family val="1"/>
        <charset val="204"/>
      </rPr>
      <t xml:space="preserve">  ******          </t>
    </r>
    <r>
      <rPr>
        <b/>
        <sz val="12"/>
        <color theme="1"/>
        <rFont val="Times New Roman"/>
        <family val="1"/>
        <charset val="204"/>
      </rPr>
      <t xml:space="preserve"> дата рождения  </t>
    </r>
    <r>
      <rPr>
        <sz val="12"/>
        <color theme="1"/>
        <rFont val="Times New Roman"/>
        <family val="1"/>
        <charset val="204"/>
      </rPr>
      <t xml:space="preserve">   25.05.2015г.            </t>
    </r>
    <r>
      <rPr>
        <b/>
        <sz val="12"/>
        <color theme="1"/>
        <rFont val="Times New Roman"/>
        <family val="1"/>
        <charset val="204"/>
      </rPr>
      <t>группа</t>
    </r>
    <r>
      <rPr>
        <sz val="12"/>
        <color theme="1"/>
        <rFont val="Times New Roman"/>
        <family val="1"/>
        <charset val="204"/>
      </rPr>
      <t xml:space="preserve">      "Балапан"</t>
    </r>
  </si>
  <si>
    <t>Образовательная область "Социум"</t>
  </si>
  <si>
    <t>Учить перестраиваться в коллону по одному, в круг, находить свое место в строю, принимать нужное исходное положение при выполнении физкультурных упражнений и основных движений, проявлять самостоятельность при выполнении культурно-гигиеничиских навыков</t>
  </si>
  <si>
    <t xml:space="preserve">Закреплять умение правильно произносить звуки речи в словах, группировать предметы по отличительным признакам, закреплять умение согласовывать слова в роде, числе и падеже, развивать связную речь при наблюдении за объектами природы, умение читать наизусть выразительно, осмысленно,  учить задавать и отвечать на простые вопросы на казахском языке
</t>
  </si>
  <si>
    <t>Учить обозначать результаты сравнения предметов словами больше- меньше, знать и различать геометрические фигуры, формировать умение располагать стоительный материал различным способом по условию, развивать представление о живой  и неживой природе.</t>
  </si>
  <si>
    <t xml:space="preserve">Закреплять умение свободно держать в руках карандаш, фломастер, кисть во время рисования, продолжать развивать интерес к лепке из глины, теста, пластилина, формировать умение составлять простейшие композиции из готовых форм, реагировать на начало и окончание мелодии.
    </t>
  </si>
  <si>
    <t>Учить рассказывать о членах своей семьи, узнавать и называть флаг Казахстана, формировать желание помогать взрослым</t>
  </si>
  <si>
    <t>Закреплять умение выполнять правила подвижных игр, владеть первоначальной техникой выполнения спортивных упражнений и спортивных игр, продолжать учить перестраиваться в звенья по два, три,  совершенствовать навыки аккуратной еды и пользование столовыми приборами</t>
  </si>
  <si>
    <t>Формировать навыки фонематического восприятия через дидактические игры для развития звуковой культуры речи,обогащать словарь существительными, обозначающими названия профессий людей, частей и деталей предметов, закреплять умение называть числительные, согласовывать их в роде, числе, падеже с существительными, развивать желание взаимодействовать со взрослыми и сверстниками в организации драмматизации, формировать навык называния слов, обозначающих количество предметов, действия с ними и их признаки на казахском языке</t>
  </si>
  <si>
    <t>Закреплять умение считать  в пределах 5, называя числа по порядку, раскладывать предметы разной величины по высоте в возрастающем и убывающем порядке, называть и различать геметрические фигуры, находить их в окружающей обстановке, формировать умение использовать строительные детали с учетом их конструктивных свойств (устойчивости), формировать умение устанавливать простейшие связи в сезонных изменениях в погоде и природе, знать и называть детенышек домашних и диких животных</t>
  </si>
  <si>
    <t>Закреплять умение рисовать по образцу с учетом формы и пропорции, формировать умение лепить предметы быта и образные игрушки по мотивам народного творчества, развивать умение правильно держать ножницы и пользоваться ими, вырезать фигуры круглой формы, закреплять умение при хороводе перестраиваться в большой круг, точно передавать ритм музыки</t>
  </si>
  <si>
    <t>Закреплять умение называть населенный пункт, где родился, свою страну, различать и называть устройство и внутреннее убранство юрты, формировать представлениие о правилах дорожного движения и сигналах светофора, о людях разных профессий</t>
  </si>
  <si>
    <t>Совершенствовать основные виды движений в различных формах организации двигательной активности, закреплять умение перестраиваться в звенья по два, три, закрепление ранее полученных умений и повышение качества выполнения культурно-гигиенических навыков</t>
  </si>
  <si>
    <t>Продолжать работу над автоматизацией звуков, отрабатывать звучание сонорных звуков, закреплять умение составлять рассказ по образцу, используя слова-обобщения, формировать умение оценивать литературных персонажей с точки зрения нравственных норм, выражать свое отношение к ним, закреплять умение правильно произносить специфические звуки казахского языка, формировать умение пересказывать короткие произведения на казахском языке</t>
  </si>
  <si>
    <t>Совершенствовать представление о равенстве и неравенстве, счет до 5, закреплять представление о геометрических телах, способах крепления деталей конструктара для создания и преобразования построек по высоте, ширине, формировать умение различать и называть 4-5 видов деревьев, кустарников, ягод, грибов, развивать интерес к элементарному эксперементированию</t>
  </si>
  <si>
    <t xml:space="preserve">закреплять представление об элементах казахского орнамента, уметь  украшать ими предметы обихода, закреплять умение лепить фигуру человека, составлять композиции и узоры из геометрических фигур на полоссе, аккуратно наклеивать их, петь мелодиями и попевками, выше и ниже, показывать движением руки
  </t>
  </si>
  <si>
    <t>Продолжать работу по ознакомлению с народными традициями, закреплять умение различать и называть атрибуты национальной одежды и украшения, формировать представления об Армии и государстве Казахстан, совершенствовать знаниями о труде взрослых разных профессий,  различных видах транспорта, правилах поведения на проезжей части</t>
  </si>
  <si>
    <t>Формировать физические качества через выполнение различных видов основных движений, развивать интерес к национальным играм, играм соревновательного характера, совершенствовать выполнение гигиенических процедур: умывание, мытье рук с мылом, пользование носовым платком</t>
  </si>
  <si>
    <t>Закреплять умение правильно артикулировать звуки родного языка в словах, совершенствовать произношение свистящих, шипящих и сонорных звуков, формировать умение использовать в речи разные типы предложений, употреблять слова с обощающим значением, пересказывать небольшие сказки и рассказы, развивать навыки театрализованной деятельности: правильное дыхание, интонация, темп речи, закреплять умение считать до 5 на казахском языке</t>
  </si>
  <si>
    <t>Формировать навык ориентирования в пространстве и своем теле (правая -левая рука),  умение считать в пределах 5, называя числа по порядку, узнавания и называния и обследования геометрических форм, закреплять навык создания поделок из природного материала, установления причинно-следственных связей в сезонных изменениях, уметь называть диких, домашних животных и птиц и их детенышей, формировать представление о правилах поведения в природе</t>
  </si>
  <si>
    <t>Закреплять умение рисовать овощи-фрукты, посуду, игрушки, формировать умение лепить знакомые предметы разной формы и величины, пользуясь различными приемами, развивать умение вырезать длинные и короткие полоски, накливать остальные элементы узора, развивать умение узнавать знакомые мелодии и песни по вступлению, называть детские музыкальные инструменты</t>
  </si>
  <si>
    <t>Формировать представление о связи между назначением окружающих предметов, строением, материалом, Зареплять знания о столице республики Казахстан,  труде взрослых в различных сферах жизни, различать тротуар и проезжую часть</t>
  </si>
  <si>
    <t>Закреплять умение выполнять утреннюю гимнастику по показу педагога,  равняться по ориентирам, делать размыкание и смыкание, выполнять закаливающие процедуры, повышать качество выполнения гигиенических процедур.</t>
  </si>
  <si>
    <t xml:space="preserve">Продолжать работу над развитием артикуляционного аппарата, правильного произношения звуков, формирование умения правильного называния частей сутук, составлять рассказы  по содержанию картин, последовательно излагать и выполнять события литературных произведений, упражнять в составлении словосочетаний и предложений на казахском языке. </t>
  </si>
  <si>
    <t>Закреплять умение пользоваться понятиями быстро, медленно, определять положение предметов в пространстве по отношению к себе, обследования формы осязательно-двигательным и зрительным способом, совершенствовать навыки прямого и обратного счета в пределах 5, развивать творческое воображение и имеющиеся умения при сооружении построек, объединяя их по сюжету и обыгрывая, совершенствовать навыки наблюдения за погодой, умение отмечать изменения погоды в календаре</t>
  </si>
  <si>
    <t>Развивать навыки рисования сюжетной композиции, располагая предметы по всему листу, формировать умение лепить предметы из нескольких частей, учитывая их расположение, соблюдая пропорции, соединяя части, составлять узоры из элементов казахского орнамента, чередуя их и последовательно наклеивая, закреплять умение петь протяжно, четко выговаривая слова, выполнять движения отвечающие характеру музыки</t>
  </si>
  <si>
    <t>Формировать  представление о видах и назнечении транспорта в зависимости от оборудования машины (скорая помощь, пожарная машина, комбайн и т.д), а также профессиях людей, работающих на них,  закреплять знания о государственных и нациальных праздниках страны, о том, что гимн поется стоя, с приложенной правой рукой к левой части груди</t>
  </si>
  <si>
    <t>Закреплять умение самостоятельно играть в различные подвижные игры и соблюдать правила игры, расширять технику владения спортивными упражнениями, поощрять интерес к закаливающим процедурам, совершенствование качество соблюдения личной гигиены</t>
  </si>
  <si>
    <t>Совершенствование и автоматизация произношения звуков родного языка, развитие слухового внимания, формировать умение образовывать однокоренные слова,  расширение словаря названиями предметов национального обихода, формирование умения координировать свои действия с партнером в театрализованной деятельности, составлять короткие рассказы по картинкам и образцу педагога на казахском языке</t>
  </si>
  <si>
    <t>Закреплять умение устанавливать равенство групп двумя способами: добавляя предмет к меньшей группе и убирая предмет из большей группы, совершенствовать навык распознавания контрастных частей суток, развивать умение моделировать геометрические фигуры,  формировать навык складывания из бумаги простейших форм по типу "оригами", развивать представление детей о деятельности людей в природе в различные временные сезоны, элементарные экологические знания</t>
  </si>
  <si>
    <t xml:space="preserve">Совершенствовать навыки составления узоров на круглой и овальной формах, используя национальные  эленменты, используя типичные для национальных узоров яркие цвета, закреплять навык лепки стекой, различные способы лепки животных, формировать умение разрезать квадрат и четырехугольник на две части, вырезание круга из квадрата, формировать умение петь знакомые песни без сопровождения и с сопровождением. </t>
  </si>
  <si>
    <t>Закреплять знания о назначении бытовой техники, правилах ее использования, формировать представление о названиях городов и поселков, об особенностях городской и деревенской жизни, продолжать знакомить с государственными символами (флаг, герб, гимн), воспитывать уважительное отношение к ним</t>
  </si>
  <si>
    <t>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t>
  </si>
  <si>
    <t xml:space="preserve">Продолжать работу над автаматизацией звуков, введение в словать слов с противоположным значением, формировать умение рассказывать знакомые произведения, сохраняя последовательность, называть названия понравившихся  художественных произведений, формировать умение произносить слова и словосочетания, необходимые для общения с окружающими на казахском языке. </t>
  </si>
  <si>
    <t>Закреплять умение обобщать числовые значения на основе сравнения групп, называть части суток: утро, день, ночь, сравнивать гаометрические фигруры и предметы по величине,  формировать навык преобразования листов бумаги в комочки, спирали, петли, склеивания деталей между собой, собирания композиции, развитие представлений о живой природе, условиях, необходимых для роста растений и животных, умение проявлять сочуствие, сопререживание живым существам</t>
  </si>
  <si>
    <t>Закреплять умение изображать предметы по образцу с учетом фор, цвета, пропорции и расположения на листе, применять различные способы лепки животных, закрепления наввыков работы с ножницами, составление более сложных предметов и фигурок животных, совершенствоать умение соотносить музыкальный образ и двигательный опыт, сопровождая слушание показом движений</t>
  </si>
  <si>
    <t>Формировать умение побдора и группировки предметов с учетом материала их изготовления, закреплять знания о труде взрослых в сельском хозяйстве, развивать представления быте и культуре казахского народа. совершенствоать навык перехода улицы в соответствии с сигналами светофора</t>
  </si>
  <si>
    <t>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t>
  </si>
  <si>
    <t>Совершенствование речевого аппарата и фонематического слуха, атоматизация звуков родного языка, формирование умения использовать в речи различные типы предложений, предлоги, слова-общения, антонимы, формировать умение видеть положительные и отрицательные качества персонажей, высказывать свое отношение к ним, работать с различными видами театрализованной деятельности, читать наизусть стихотворения на казахском языке, пересказывать короткие рассказы</t>
  </si>
  <si>
    <t>Совершенствование навыков счета в пределах 5 с помощью различных анализаторов, применения временных понятий: сегодня, вчера, завтра, пользования приемами наложения и приложения для сравнения двух контрастных предметов по длине, ширине, высоте, толщине, формировать умение классифицировать и нразывать детали конструктора, создавания из них постройки с опорой на наглядность, формировать элементарные экологические навыки, умения различать насекомых, пресмыкающихся, называть ситуации и действия, которые могут нанести вред природе</t>
  </si>
  <si>
    <t>Совершенствовать умение рисовать деревья, животных, предметы с учетом их особенностей, использовать в рисунке яркие и бледные тона, закрепление навыков лепки посуды по мотивам народных глиняных изделий из целого куска, вдавливая для получения полой формы, развивать технические навыки пользования ножницами, представление о пано, выполнении декоративных копозиций по замыслу, совершенствовать умение играть на детских музыкальных инструментах, слушать игру взрослого на разных музыкальных и шумовых инструментах.</t>
  </si>
  <si>
    <t>Совершенствовать знания о семье, труде членов семьи, продолжать работу по ознакомлению детей процессом создания национальной одежды, формировать представление о людях разных национальностей, проживающих в Республике Казахстан, закреплять знания о правилах для пешехов, дорожном знаке "Пешеходный переход"</t>
  </si>
  <si>
    <t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t>
  </si>
  <si>
    <t>Выработка четкой артикуляции звуков, интанационной выразительности, закреплять умение образовывать и употреблять глаголы с приставками, обобщать и описывать различные предметы, формировать умение различать литературные жанры, придумывать окончание рассказа, рассказывать наизусть поговоркии пословицы на казахском языке</t>
  </si>
  <si>
    <t>Закреплять понятие о числах, как показателях различных множеств и том, что множество может быть составлено из разных элементов,  формировать умение находиить способы решения различных прблем с помощью пробующих действий, использовать в речи математические термины для обозначения количества, величины предметов, совершенствование навыков конструировани из строительного материала и конструктора, использование различных способов крепления деталей, расширение экологических знаний  о различных представителях животного и растительного мира, правилах поведения в природе, способах уххода за обитателями живого уголка</t>
  </si>
  <si>
    <t>Закреплять умение рисовать с натуры и по представлению сложные формы, закреплять умение лепить предмет в разных положениях, самостоятельно находить индивидуальное решение образа,  формировать навык создания коллективной сюжетной аппликации, распределения обязанностей, развивать представление о видах изобразительного искусства, как живопись, скульптура, народное искусство, совершенствовать умение двигаться под незнакомую музыку, передавая ее основное настроение</t>
  </si>
  <si>
    <t>Совершенствовать умение выполнять в предметно-пространственной развивающей среде игровые действия, отражающие семейные отношения и труд взрослых, расширять знания о декоративном искусстве, музыкальных инструментах казахов, развивать умение знать и называть столицу страны - Нұз-Султан, ее достопримечательности, формировать представление о перекрестке и проезжей части</t>
  </si>
  <si>
    <t xml:space="preserve">Учебный год: ____2021-2022________       Группа:______младшая _______________     Дата проведения:____5.09.2021_______ </t>
  </si>
  <si>
    <t xml:space="preserve">Учебный год: _2021-2022___________       Группа:______младшая_______________     Дата проведения:_4.01.2022__________ </t>
  </si>
  <si>
    <t xml:space="preserve">Учебный год: ____2021-2022________       Группа:_младшая____________________     Дата проведения:_____5.05.2022______ </t>
  </si>
  <si>
    <t>Айдарова Камила</t>
  </si>
  <si>
    <t>Қожахмет Қадір</t>
  </si>
  <si>
    <t>Оразова Айлана</t>
  </si>
  <si>
    <r>
      <rPr>
        <b/>
        <sz val="12"/>
        <color theme="1"/>
        <rFont val="Times New Roman"/>
        <family val="1"/>
        <charset val="204"/>
      </rPr>
      <t>ФИ ребенка</t>
    </r>
    <r>
      <rPr>
        <sz val="12"/>
        <color theme="1"/>
        <rFont val="Times New Roman"/>
        <family val="1"/>
        <charset val="204"/>
      </rPr>
      <t xml:space="preserve">  Айдарова Камила          </t>
    </r>
    <r>
      <rPr>
        <b/>
        <sz val="12"/>
        <color theme="1"/>
        <rFont val="Times New Roman"/>
        <family val="1"/>
        <charset val="204"/>
      </rPr>
      <t xml:space="preserve"> дата рождения  </t>
    </r>
    <r>
      <rPr>
        <sz val="12"/>
        <color theme="1"/>
        <rFont val="Times New Roman"/>
        <family val="1"/>
        <charset val="204"/>
      </rPr>
      <t xml:space="preserve">   27.06.2017г.            </t>
    </r>
    <r>
      <rPr>
        <b/>
        <sz val="12"/>
        <color theme="1"/>
        <rFont val="Times New Roman"/>
        <family val="1"/>
        <charset val="204"/>
      </rPr>
      <t>группа</t>
    </r>
    <r>
      <rPr>
        <sz val="12"/>
        <color theme="1"/>
        <rFont val="Times New Roman"/>
        <family val="1"/>
        <charset val="204"/>
      </rPr>
      <t xml:space="preserve">      "Балапан"</t>
    </r>
  </si>
  <si>
    <r>
      <rPr>
        <b/>
        <sz val="12"/>
        <color theme="1"/>
        <rFont val="Times New Roman"/>
        <family val="1"/>
        <charset val="204"/>
      </rPr>
      <t>ФИ ребенка</t>
    </r>
    <r>
      <rPr>
        <sz val="12"/>
        <color theme="1"/>
        <rFont val="Times New Roman"/>
        <family val="1"/>
        <charset val="204"/>
      </rPr>
      <t xml:space="preserve">  Қожахмет Қадір          </t>
    </r>
    <r>
      <rPr>
        <b/>
        <sz val="12"/>
        <color theme="1"/>
        <rFont val="Times New Roman"/>
        <family val="1"/>
        <charset val="204"/>
      </rPr>
      <t xml:space="preserve"> дата рождения  </t>
    </r>
    <r>
      <rPr>
        <sz val="12"/>
        <color theme="1"/>
        <rFont val="Times New Roman"/>
        <family val="1"/>
        <charset val="204"/>
      </rPr>
      <t xml:space="preserve">   21.12.2016г.            </t>
    </r>
    <r>
      <rPr>
        <b/>
        <sz val="12"/>
        <color theme="1"/>
        <rFont val="Times New Roman"/>
        <family val="1"/>
        <charset val="204"/>
      </rPr>
      <t>группа</t>
    </r>
    <r>
      <rPr>
        <sz val="12"/>
        <color theme="1"/>
        <rFont val="Times New Roman"/>
        <family val="1"/>
        <charset val="204"/>
      </rPr>
      <t xml:space="preserve">      "Балапан"</t>
    </r>
  </si>
  <si>
    <r>
      <rPr>
        <b/>
        <sz val="12"/>
        <color theme="1"/>
        <rFont val="Times New Roman"/>
        <family val="1"/>
        <charset val="204"/>
      </rPr>
      <t>ФИ ребенка</t>
    </r>
    <r>
      <rPr>
        <sz val="12"/>
        <color theme="1"/>
        <rFont val="Times New Roman"/>
        <family val="1"/>
        <charset val="204"/>
      </rPr>
      <t xml:space="preserve">  Оразова Айлана          </t>
    </r>
    <r>
      <rPr>
        <b/>
        <sz val="12"/>
        <color theme="1"/>
        <rFont val="Times New Roman"/>
        <family val="1"/>
        <charset val="204"/>
      </rPr>
      <t xml:space="preserve"> дата рождения  </t>
    </r>
    <r>
      <rPr>
        <sz val="12"/>
        <color theme="1"/>
        <rFont val="Times New Roman"/>
        <family val="1"/>
        <charset val="204"/>
      </rPr>
      <t xml:space="preserve">   24.12.2015г.            </t>
    </r>
    <r>
      <rPr>
        <b/>
        <sz val="12"/>
        <color theme="1"/>
        <rFont val="Times New Roman"/>
        <family val="1"/>
        <charset val="204"/>
      </rPr>
      <t>группа</t>
    </r>
    <r>
      <rPr>
        <sz val="12"/>
        <color theme="1"/>
        <rFont val="Times New Roman"/>
        <family val="1"/>
        <charset val="204"/>
      </rPr>
      <t xml:space="preserve">      "Балапан"</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</si>
</sst>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quot;р.&quot;_-;_-* \-#,##0.00\ &quot;р.&quot;;_-* &quot;-&quot;??\ &quot;р.&quot;_-;_-@_-"/>
  </numFmts>
  <fonts count="9"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color theme="1"/>
      <name val="Calibri"/>
      <family val="2"/>
      <scheme val="minor"/>
    </font>
    <font>
      <sz val="10"/>
      <color theme="1"/>
      <name val="Arial"/>
    </font>
    <font>
      <sz val="11"/>
      <color theme="1"/>
      <name val="Times New Roman"/>
      <family val="1"/>
      <charset val="204"/>
    </font>
    <font>
      <sz val="12"/>
      <color theme="1"/>
      <name val="Calibri"/>
      <family val="2"/>
      <charset val="204"/>
      <scheme val="minor"/>
    </font>
  </fonts>
  <fills count="6">
    <fill>
      <patternFill patternType="none"/>
    </fill>
    <fill>
      <patternFill patternType="gray125"/>
    </fill>
    <fill>
      <patternFill patternType="solid">
        <fgColor rgb="FF00CCFF"/>
        <bgColor indexed="64"/>
      </patternFill>
    </fill>
    <fill>
      <patternFill patternType="solid">
        <fgColor rgb="FF66FF66"/>
        <bgColor indexed="64"/>
      </patternFill>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5" fillId="0" borderId="0"/>
    <xf numFmtId="164" fontId="6" fillId="0" borderId="0" applyFont="0" applyFill="0" applyBorder="0" applyAlignment="0" applyProtection="0"/>
  </cellStyleXfs>
  <cellXfs count="50">
    <xf numFmtId="0" fontId="0" fillId="0" borderId="0" xfId="0"/>
    <xf numFmtId="0" fontId="1" fillId="0" borderId="1" xfId="0" applyFont="1" applyBorder="1" applyAlignment="1">
      <alignment vertical="top" wrapText="1"/>
    </xf>
    <xf numFmtId="0" fontId="1" fillId="0" borderId="1" xfId="0" applyFont="1" applyBorder="1" applyAlignment="1">
      <alignment horizontal="left"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xf>
    <xf numFmtId="0" fontId="5" fillId="0" borderId="0" xfId="1"/>
    <xf numFmtId="0" fontId="3" fillId="0" borderId="1" xfId="1" applyFont="1" applyBorder="1" applyAlignment="1">
      <alignment horizontal="center" vertical="center"/>
    </xf>
    <xf numFmtId="0" fontId="3" fillId="0" borderId="1" xfId="1" applyFont="1" applyBorder="1" applyAlignment="1">
      <alignment horizontal="center" vertical="center" textRotation="90" wrapText="1"/>
    </xf>
    <xf numFmtId="0" fontId="3" fillId="2" borderId="1" xfId="1" applyFont="1" applyFill="1" applyBorder="1" applyAlignment="1">
      <alignment horizontal="center" vertical="center" textRotation="90" wrapText="1"/>
    </xf>
    <xf numFmtId="0" fontId="3" fillId="3" borderId="1" xfId="1" applyFont="1" applyFill="1" applyBorder="1" applyAlignment="1">
      <alignment horizontal="center" vertical="center" textRotation="90" wrapText="1"/>
    </xf>
    <xf numFmtId="0" fontId="3" fillId="4" borderId="1" xfId="1" applyFont="1" applyFill="1" applyBorder="1" applyAlignment="1">
      <alignment horizontal="center" vertical="center" textRotation="90" wrapText="1"/>
    </xf>
    <xf numFmtId="0" fontId="7" fillId="0" borderId="1" xfId="1" applyFont="1" applyBorder="1"/>
    <xf numFmtId="0" fontId="3" fillId="2" borderId="1" xfId="1" applyFont="1" applyFill="1" applyBorder="1"/>
    <xf numFmtId="0" fontId="3" fillId="3" borderId="1" xfId="1" applyFont="1" applyFill="1" applyBorder="1"/>
    <xf numFmtId="0" fontId="3" fillId="4" borderId="1" xfId="1" applyFont="1" applyFill="1" applyBorder="1" applyAlignment="1">
      <alignment horizontal="center"/>
    </xf>
    <xf numFmtId="0" fontId="4" fillId="0" borderId="3" xfId="0" applyFont="1" applyBorder="1" applyAlignment="1">
      <alignment horizontal="center"/>
    </xf>
    <xf numFmtId="0" fontId="4" fillId="0" borderId="7" xfId="0" applyFont="1" applyBorder="1" applyAlignment="1">
      <alignment horizontal="center"/>
    </xf>
    <xf numFmtId="0" fontId="4" fillId="0" borderId="1" xfId="0" applyFont="1" applyBorder="1" applyAlignment="1">
      <alignment horizontal="center"/>
    </xf>
    <xf numFmtId="0" fontId="4" fillId="0" borderId="7" xfId="0" applyFont="1" applyBorder="1"/>
    <xf numFmtId="0" fontId="4" fillId="0" borderId="1" xfId="0" applyFont="1" applyBorder="1" applyAlignment="1">
      <alignment horizontal="center" vertical="center"/>
    </xf>
    <xf numFmtId="0" fontId="4" fillId="0" borderId="1" xfId="0" applyFont="1" applyBorder="1"/>
    <xf numFmtId="0" fontId="0" fillId="0" borderId="1" xfId="0" applyBorder="1"/>
    <xf numFmtId="0" fontId="0" fillId="0" borderId="1" xfId="0" applyBorder="1" applyAlignment="1">
      <alignment wrapText="1"/>
    </xf>
    <xf numFmtId="0" fontId="5" fillId="0" borderId="0" xfId="1" applyBorder="1"/>
    <xf numFmtId="0" fontId="3" fillId="5" borderId="1" xfId="0" applyFont="1" applyFill="1" applyBorder="1" applyAlignment="1">
      <alignment horizontal="center" vertical="top" wrapText="1"/>
    </xf>
    <xf numFmtId="0" fontId="8" fillId="0" borderId="1" xfId="0" applyFont="1" applyBorder="1" applyAlignment="1">
      <alignment vertical="top" wrapText="1"/>
    </xf>
    <xf numFmtId="0" fontId="7" fillId="5" borderId="1" xfId="1" applyFont="1" applyFill="1" applyBorder="1"/>
    <xf numFmtId="0" fontId="1" fillId="5" borderId="1" xfId="0" applyFont="1" applyFill="1" applyBorder="1" applyAlignment="1">
      <alignment horizontal="left" vertical="top" wrapText="1"/>
    </xf>
    <xf numFmtId="0" fontId="2" fillId="5" borderId="1" xfId="0" applyFont="1" applyFill="1" applyBorder="1" applyAlignment="1">
      <alignment horizontal="center" vertical="center"/>
    </xf>
    <xf numFmtId="0" fontId="3" fillId="5" borderId="1" xfId="0" applyFont="1" applyFill="1" applyBorder="1" applyAlignment="1">
      <alignment horizontal="center"/>
    </xf>
    <xf numFmtId="0" fontId="0" fillId="0" borderId="3" xfId="0" applyBorder="1" applyAlignment="1">
      <alignment horizontal="center"/>
    </xf>
    <xf numFmtId="0" fontId="0" fillId="0" borderId="6" xfId="0" applyBorder="1" applyAlignment="1">
      <alignment horizontal="center"/>
    </xf>
    <xf numFmtId="0" fontId="0" fillId="0" borderId="2" xfId="0" applyBorder="1" applyAlignment="1">
      <alignment horizontal="center"/>
    </xf>
    <xf numFmtId="0" fontId="4" fillId="0" borderId="1" xfId="0" applyFont="1" applyBorder="1" applyAlignment="1">
      <alignment horizontal="left"/>
    </xf>
    <xf numFmtId="0" fontId="4" fillId="0" borderId="7" xfId="0" applyFont="1" applyBorder="1" applyAlignment="1">
      <alignment horizontal="left"/>
    </xf>
    <xf numFmtId="0" fontId="4" fillId="0" borderId="1" xfId="0" applyFont="1" applyBorder="1" applyAlignment="1">
      <alignment horizontal="left" vertical="top" wrapText="1"/>
    </xf>
    <xf numFmtId="0" fontId="4" fillId="0" borderId="6" xfId="0" applyFont="1" applyBorder="1" applyAlignment="1">
      <alignment horizontal="left" vertical="top" wrapText="1"/>
    </xf>
    <xf numFmtId="0" fontId="3" fillId="0" borderId="0" xfId="1" applyFont="1" applyAlignment="1">
      <alignment horizontal="center" vertical="center" wrapText="1"/>
    </xf>
    <xf numFmtId="0" fontId="0" fillId="0" borderId="4" xfId="0" applyBorder="1" applyAlignment="1">
      <alignment horizontal="center"/>
    </xf>
    <xf numFmtId="0" fontId="0" fillId="0" borderId="5" xfId="0"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6" xfId="0" applyFont="1" applyBorder="1" applyAlignment="1">
      <alignment horizontal="center"/>
    </xf>
    <xf numFmtId="0" fontId="4" fillId="0" borderId="2" xfId="0" applyFont="1" applyBorder="1" applyAlignment="1">
      <alignment horizontal="left"/>
    </xf>
    <xf numFmtId="0" fontId="4" fillId="0" borderId="6" xfId="0" applyFont="1" applyBorder="1" applyAlignment="1">
      <alignment horizontal="left"/>
    </xf>
    <xf numFmtId="0" fontId="4" fillId="0" borderId="2" xfId="0" applyFont="1" applyBorder="1" applyAlignment="1">
      <alignment horizontal="left" vertical="top" wrapText="1"/>
    </xf>
    <xf numFmtId="0" fontId="2" fillId="0" borderId="0" xfId="0" applyFont="1" applyAlignment="1">
      <alignment horizontal="center"/>
    </xf>
    <xf numFmtId="0" fontId="1" fillId="0" borderId="0" xfId="0" applyFont="1" applyAlignment="1">
      <alignment horizontal="center"/>
    </xf>
    <xf numFmtId="0" fontId="0" fillId="0" borderId="0" xfId="0" applyAlignment="1">
      <alignment horizontal="center"/>
    </xf>
  </cellXfs>
  <cellStyles count="3">
    <cellStyle name="Денежный 2" xfId="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старт!$D$19</c:f>
              <c:strCache>
                <c:ptCount val="1"/>
                <c:pt idx="0">
                  <c:v>Доля детей с низким уровнем  %</c:v>
                </c:pt>
              </c:strCache>
            </c:strRef>
          </c:tx>
          <c:spPr>
            <a:solidFill>
              <a:schemeClr val="accent1"/>
            </a:solidFill>
            <a:ln>
              <a:noFill/>
            </a:ln>
            <a:effectLst/>
          </c:spPr>
          <c:invertIfNegative val="0"/>
          <c:cat>
            <c:strRef>
              <c:f>старт!$E$18:$J$18</c:f>
              <c:strCache>
                <c:ptCount val="5"/>
                <c:pt idx="0">
                  <c:v>стартовый</c:v>
                </c:pt>
                <c:pt idx="2">
                  <c:v>промежуточный</c:v>
                </c:pt>
                <c:pt idx="4">
                  <c:v>итоговый</c:v>
                </c:pt>
              </c:strCache>
            </c:strRef>
          </c:cat>
          <c:val>
            <c:numRef>
              <c:f>старт!$E$19:$J$19</c:f>
              <c:numCache>
                <c:formatCode>General</c:formatCode>
                <c:ptCount val="6"/>
                <c:pt idx="0">
                  <c:v>100</c:v>
                </c:pt>
              </c:numCache>
            </c:numRef>
          </c:val>
          <c:extLst xmlns:c16r2="http://schemas.microsoft.com/office/drawing/2015/06/chart">
            <c:ext xmlns:c16="http://schemas.microsoft.com/office/drawing/2014/chart" uri="{C3380CC4-5D6E-409C-BE32-E72D297353CC}">
              <c16:uniqueId val="{00000000-5248-4346-9256-0F719468AD25}"/>
            </c:ext>
          </c:extLst>
        </c:ser>
        <c:ser>
          <c:idx val="1"/>
          <c:order val="1"/>
          <c:tx>
            <c:strRef>
              <c:f>старт!$D$20</c:f>
              <c:strCache>
                <c:ptCount val="1"/>
                <c:pt idx="0">
                  <c:v>Доля детей со средним уровнем  %</c:v>
                </c:pt>
              </c:strCache>
            </c:strRef>
          </c:tx>
          <c:spPr>
            <a:solidFill>
              <a:schemeClr val="accent2"/>
            </a:solidFill>
            <a:ln>
              <a:noFill/>
            </a:ln>
            <a:effectLst/>
          </c:spPr>
          <c:invertIfNegative val="0"/>
          <c:cat>
            <c:strRef>
              <c:f>старт!$E$18:$J$18</c:f>
              <c:strCache>
                <c:ptCount val="5"/>
                <c:pt idx="0">
                  <c:v>стартовый</c:v>
                </c:pt>
                <c:pt idx="2">
                  <c:v>промежуточный</c:v>
                </c:pt>
                <c:pt idx="4">
                  <c:v>итоговый</c:v>
                </c:pt>
              </c:strCache>
            </c:strRef>
          </c:cat>
          <c:val>
            <c:numRef>
              <c:f>старт!$E$20:$J$20</c:f>
              <c:numCache>
                <c:formatCode>General</c:formatCode>
                <c:ptCount val="6"/>
                <c:pt idx="0">
                  <c:v>0</c:v>
                </c:pt>
              </c:numCache>
            </c:numRef>
          </c:val>
          <c:extLst xmlns:c16r2="http://schemas.microsoft.com/office/drawing/2015/06/chart">
            <c:ext xmlns:c16="http://schemas.microsoft.com/office/drawing/2014/chart" uri="{C3380CC4-5D6E-409C-BE32-E72D297353CC}">
              <c16:uniqueId val="{00000001-5248-4346-9256-0F719468AD25}"/>
            </c:ext>
          </c:extLst>
        </c:ser>
        <c:ser>
          <c:idx val="2"/>
          <c:order val="2"/>
          <c:tx>
            <c:strRef>
              <c:f>старт!$D$21</c:f>
              <c:strCache>
                <c:ptCount val="1"/>
                <c:pt idx="0">
                  <c:v>Доля детей с высоким уровнем  %</c:v>
                </c:pt>
              </c:strCache>
            </c:strRef>
          </c:tx>
          <c:spPr>
            <a:solidFill>
              <a:schemeClr val="accent3"/>
            </a:solidFill>
            <a:ln>
              <a:noFill/>
            </a:ln>
            <a:effectLst/>
          </c:spPr>
          <c:invertIfNegative val="0"/>
          <c:cat>
            <c:strRef>
              <c:f>старт!$E$18:$J$18</c:f>
              <c:strCache>
                <c:ptCount val="5"/>
                <c:pt idx="0">
                  <c:v>стартовый</c:v>
                </c:pt>
                <c:pt idx="2">
                  <c:v>промежуточный</c:v>
                </c:pt>
                <c:pt idx="4">
                  <c:v>итоговый</c:v>
                </c:pt>
              </c:strCache>
            </c:strRef>
          </c:cat>
          <c:val>
            <c:numRef>
              <c:f>старт!$E$21:$J$21</c:f>
              <c:numCache>
                <c:formatCode>General</c:formatCode>
                <c:ptCount val="6"/>
                <c:pt idx="0">
                  <c:v>0</c:v>
                </c:pt>
              </c:numCache>
            </c:numRef>
          </c:val>
          <c:extLst xmlns:c16r2="http://schemas.microsoft.com/office/drawing/2015/06/chart">
            <c:ext xmlns:c16="http://schemas.microsoft.com/office/drawing/2014/chart" uri="{C3380CC4-5D6E-409C-BE32-E72D297353CC}">
              <c16:uniqueId val="{00000002-5248-4346-9256-0F719468AD25}"/>
            </c:ext>
          </c:extLst>
        </c:ser>
        <c:dLbls>
          <c:showLegendKey val="0"/>
          <c:showVal val="0"/>
          <c:showCatName val="0"/>
          <c:showSerName val="0"/>
          <c:showPercent val="0"/>
          <c:showBubbleSize val="0"/>
        </c:dLbls>
        <c:gapWidth val="219"/>
        <c:overlap val="-27"/>
        <c:axId val="188160256"/>
        <c:axId val="188178432"/>
      </c:barChart>
      <c:catAx>
        <c:axId val="188160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8178432"/>
        <c:crosses val="autoZero"/>
        <c:auto val="1"/>
        <c:lblAlgn val="ctr"/>
        <c:lblOffset val="100"/>
        <c:noMultiLvlLbl val="0"/>
      </c:catAx>
      <c:valAx>
        <c:axId val="1881784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816025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Лист12!$C$17</c:f>
              <c:strCache>
                <c:ptCount val="1"/>
                <c:pt idx="0">
                  <c:v>стартовый</c:v>
                </c:pt>
              </c:strCache>
            </c:strRef>
          </c:tx>
          <c:spPr>
            <a:solidFill>
              <a:schemeClr val="accent1"/>
            </a:solidFill>
            <a:ln>
              <a:noFill/>
            </a:ln>
            <a:effectLst/>
            <a:sp3d/>
          </c:spPr>
          <c:invertIfNegative val="0"/>
          <c:cat>
            <c:strRef>
              <c:f>Лист12!$D$16:$H$16</c:f>
              <c:strCache>
                <c:ptCount val="5"/>
                <c:pt idx="0">
                  <c:v>здоровье </c:v>
                </c:pt>
                <c:pt idx="1">
                  <c:v>коммуникация</c:v>
                </c:pt>
                <c:pt idx="2">
                  <c:v>познание</c:v>
                </c:pt>
                <c:pt idx="3">
                  <c:v>творчество</c:v>
                </c:pt>
                <c:pt idx="4">
                  <c:v>социум</c:v>
                </c:pt>
              </c:strCache>
            </c:strRef>
          </c:cat>
          <c:val>
            <c:numRef>
              <c:f>Лист12!$D$17:$H$17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1E3-45B8-8053-31B568DB35C5}"/>
            </c:ext>
          </c:extLst>
        </c:ser>
        <c:ser>
          <c:idx val="1"/>
          <c:order val="1"/>
          <c:tx>
            <c:strRef>
              <c:f>Лист12!$C$18</c:f>
              <c:strCache>
                <c:ptCount val="1"/>
                <c:pt idx="0">
                  <c:v>промежуточный</c:v>
                </c:pt>
              </c:strCache>
            </c:strRef>
          </c:tx>
          <c:spPr>
            <a:solidFill>
              <a:schemeClr val="accent2"/>
            </a:solidFill>
            <a:ln>
              <a:noFill/>
            </a:ln>
            <a:effectLst/>
            <a:sp3d/>
          </c:spPr>
          <c:invertIfNegative val="0"/>
          <c:cat>
            <c:strRef>
              <c:f>Лист12!$D$16:$H$16</c:f>
              <c:strCache>
                <c:ptCount val="5"/>
                <c:pt idx="0">
                  <c:v>здоровье </c:v>
                </c:pt>
                <c:pt idx="1">
                  <c:v>коммуникация</c:v>
                </c:pt>
                <c:pt idx="2">
                  <c:v>познание</c:v>
                </c:pt>
                <c:pt idx="3">
                  <c:v>творчество</c:v>
                </c:pt>
                <c:pt idx="4">
                  <c:v>социум</c:v>
                </c:pt>
              </c:strCache>
            </c:strRef>
          </c:cat>
          <c:val>
            <c:numRef>
              <c:f>Лист12!$D$18:$H$18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71E3-45B8-8053-31B568DB35C5}"/>
            </c:ext>
          </c:extLst>
        </c:ser>
        <c:ser>
          <c:idx val="2"/>
          <c:order val="2"/>
          <c:tx>
            <c:strRef>
              <c:f>Лист12!$C$19</c:f>
              <c:strCache>
                <c:ptCount val="1"/>
                <c:pt idx="0">
                  <c:v>итоговый</c:v>
                </c:pt>
              </c:strCache>
            </c:strRef>
          </c:tx>
          <c:spPr>
            <a:solidFill>
              <a:schemeClr val="accent3"/>
            </a:solidFill>
            <a:ln>
              <a:noFill/>
            </a:ln>
            <a:effectLst/>
            <a:sp3d/>
          </c:spPr>
          <c:invertIfNegative val="0"/>
          <c:cat>
            <c:strRef>
              <c:f>Лист12!$D$16:$H$16</c:f>
              <c:strCache>
                <c:ptCount val="5"/>
                <c:pt idx="0">
                  <c:v>здоровье </c:v>
                </c:pt>
                <c:pt idx="1">
                  <c:v>коммуникация</c:v>
                </c:pt>
                <c:pt idx="2">
                  <c:v>познание</c:v>
                </c:pt>
                <c:pt idx="3">
                  <c:v>творчество</c:v>
                </c:pt>
                <c:pt idx="4">
                  <c:v>социум</c:v>
                </c:pt>
              </c:strCache>
            </c:strRef>
          </c:cat>
          <c:val>
            <c:numRef>
              <c:f>Лист12!$D$19:$H$19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71E3-45B8-8053-31B568DB35C5}"/>
            </c:ext>
          </c:extLst>
        </c:ser>
        <c:dLbls>
          <c:showLegendKey val="0"/>
          <c:showVal val="0"/>
          <c:showCatName val="0"/>
          <c:showSerName val="0"/>
          <c:showPercent val="0"/>
          <c:showBubbleSize val="0"/>
        </c:dLbls>
        <c:gapWidth val="150"/>
        <c:shape val="box"/>
        <c:axId val="190060032"/>
        <c:axId val="190061568"/>
        <c:axId val="0"/>
      </c:bar3DChart>
      <c:catAx>
        <c:axId val="19006003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061568"/>
        <c:crosses val="autoZero"/>
        <c:auto val="1"/>
        <c:lblAlgn val="ctr"/>
        <c:lblOffset val="100"/>
        <c:noMultiLvlLbl val="0"/>
      </c:catAx>
      <c:valAx>
        <c:axId val="1900615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0600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Лист13!$C$17</c:f>
              <c:strCache>
                <c:ptCount val="1"/>
                <c:pt idx="0">
                  <c:v>стартовый</c:v>
                </c:pt>
              </c:strCache>
            </c:strRef>
          </c:tx>
          <c:spPr>
            <a:solidFill>
              <a:schemeClr val="accent1"/>
            </a:solidFill>
            <a:ln>
              <a:noFill/>
            </a:ln>
            <a:effectLst/>
            <a:sp3d/>
          </c:spPr>
          <c:invertIfNegative val="0"/>
          <c:cat>
            <c:strRef>
              <c:f>Лист13!$D$16:$H$16</c:f>
              <c:strCache>
                <c:ptCount val="5"/>
                <c:pt idx="0">
                  <c:v>здоровье </c:v>
                </c:pt>
                <c:pt idx="1">
                  <c:v>коммуникация</c:v>
                </c:pt>
                <c:pt idx="2">
                  <c:v>познание</c:v>
                </c:pt>
                <c:pt idx="3">
                  <c:v>творчество</c:v>
                </c:pt>
                <c:pt idx="4">
                  <c:v>социум</c:v>
                </c:pt>
              </c:strCache>
            </c:strRef>
          </c:cat>
          <c:val>
            <c:numRef>
              <c:f>Лист13!$D$17:$H$17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CAF-4977-9341-0ED3E69CF680}"/>
            </c:ext>
          </c:extLst>
        </c:ser>
        <c:ser>
          <c:idx val="1"/>
          <c:order val="1"/>
          <c:tx>
            <c:strRef>
              <c:f>Лист13!$C$18</c:f>
              <c:strCache>
                <c:ptCount val="1"/>
                <c:pt idx="0">
                  <c:v>промежуточный</c:v>
                </c:pt>
              </c:strCache>
            </c:strRef>
          </c:tx>
          <c:spPr>
            <a:solidFill>
              <a:schemeClr val="accent2"/>
            </a:solidFill>
            <a:ln>
              <a:noFill/>
            </a:ln>
            <a:effectLst/>
            <a:sp3d/>
          </c:spPr>
          <c:invertIfNegative val="0"/>
          <c:cat>
            <c:strRef>
              <c:f>Лист13!$D$16:$H$16</c:f>
              <c:strCache>
                <c:ptCount val="5"/>
                <c:pt idx="0">
                  <c:v>здоровье </c:v>
                </c:pt>
                <c:pt idx="1">
                  <c:v>коммуникация</c:v>
                </c:pt>
                <c:pt idx="2">
                  <c:v>познание</c:v>
                </c:pt>
                <c:pt idx="3">
                  <c:v>творчество</c:v>
                </c:pt>
                <c:pt idx="4">
                  <c:v>социум</c:v>
                </c:pt>
              </c:strCache>
            </c:strRef>
          </c:cat>
          <c:val>
            <c:numRef>
              <c:f>Лист13!$D$18:$H$18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ACAF-4977-9341-0ED3E69CF680}"/>
            </c:ext>
          </c:extLst>
        </c:ser>
        <c:ser>
          <c:idx val="2"/>
          <c:order val="2"/>
          <c:tx>
            <c:strRef>
              <c:f>Лист13!$C$19</c:f>
              <c:strCache>
                <c:ptCount val="1"/>
                <c:pt idx="0">
                  <c:v>итоговый</c:v>
                </c:pt>
              </c:strCache>
            </c:strRef>
          </c:tx>
          <c:spPr>
            <a:solidFill>
              <a:schemeClr val="accent3"/>
            </a:solidFill>
            <a:ln>
              <a:noFill/>
            </a:ln>
            <a:effectLst/>
            <a:sp3d/>
          </c:spPr>
          <c:invertIfNegative val="0"/>
          <c:cat>
            <c:strRef>
              <c:f>Лист13!$D$16:$H$16</c:f>
              <c:strCache>
                <c:ptCount val="5"/>
                <c:pt idx="0">
                  <c:v>здоровье </c:v>
                </c:pt>
                <c:pt idx="1">
                  <c:v>коммуникация</c:v>
                </c:pt>
                <c:pt idx="2">
                  <c:v>познание</c:v>
                </c:pt>
                <c:pt idx="3">
                  <c:v>творчество</c:v>
                </c:pt>
                <c:pt idx="4">
                  <c:v>социум</c:v>
                </c:pt>
              </c:strCache>
            </c:strRef>
          </c:cat>
          <c:val>
            <c:numRef>
              <c:f>Лист13!$D$19:$H$19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ACAF-4977-9341-0ED3E69CF680}"/>
            </c:ext>
          </c:extLst>
        </c:ser>
        <c:dLbls>
          <c:showLegendKey val="0"/>
          <c:showVal val="0"/>
          <c:showCatName val="0"/>
          <c:showSerName val="0"/>
          <c:showPercent val="0"/>
          <c:showBubbleSize val="0"/>
        </c:dLbls>
        <c:gapWidth val="150"/>
        <c:shape val="box"/>
        <c:axId val="190109952"/>
        <c:axId val="189792256"/>
        <c:axId val="0"/>
      </c:bar3DChart>
      <c:catAx>
        <c:axId val="19010995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9792256"/>
        <c:crosses val="autoZero"/>
        <c:auto val="1"/>
        <c:lblAlgn val="ctr"/>
        <c:lblOffset val="100"/>
        <c:noMultiLvlLbl val="0"/>
      </c:catAx>
      <c:valAx>
        <c:axId val="1897922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1099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Лист14!$C$17</c:f>
              <c:strCache>
                <c:ptCount val="1"/>
                <c:pt idx="0">
                  <c:v>стартовый</c:v>
                </c:pt>
              </c:strCache>
            </c:strRef>
          </c:tx>
          <c:spPr>
            <a:solidFill>
              <a:schemeClr val="accent1"/>
            </a:solidFill>
            <a:ln>
              <a:noFill/>
            </a:ln>
            <a:effectLst/>
            <a:sp3d/>
          </c:spPr>
          <c:invertIfNegative val="0"/>
          <c:cat>
            <c:strRef>
              <c:f>Лист14!$D$16:$H$16</c:f>
              <c:strCache>
                <c:ptCount val="5"/>
                <c:pt idx="0">
                  <c:v>здоровье </c:v>
                </c:pt>
                <c:pt idx="1">
                  <c:v>коммуникация</c:v>
                </c:pt>
                <c:pt idx="2">
                  <c:v>познание</c:v>
                </c:pt>
                <c:pt idx="3">
                  <c:v>творчество</c:v>
                </c:pt>
                <c:pt idx="4">
                  <c:v>социум</c:v>
                </c:pt>
              </c:strCache>
            </c:strRef>
          </c:cat>
          <c:val>
            <c:numRef>
              <c:f>Лист14!$D$17:$H$17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63C-47DB-938C-FF66D179F87F}"/>
            </c:ext>
          </c:extLst>
        </c:ser>
        <c:ser>
          <c:idx val="1"/>
          <c:order val="1"/>
          <c:tx>
            <c:strRef>
              <c:f>Лист14!$C$18</c:f>
              <c:strCache>
                <c:ptCount val="1"/>
                <c:pt idx="0">
                  <c:v>промежуточный</c:v>
                </c:pt>
              </c:strCache>
            </c:strRef>
          </c:tx>
          <c:spPr>
            <a:solidFill>
              <a:schemeClr val="accent2"/>
            </a:solidFill>
            <a:ln>
              <a:noFill/>
            </a:ln>
            <a:effectLst/>
            <a:sp3d/>
          </c:spPr>
          <c:invertIfNegative val="0"/>
          <c:cat>
            <c:strRef>
              <c:f>Лист14!$D$16:$H$16</c:f>
              <c:strCache>
                <c:ptCount val="5"/>
                <c:pt idx="0">
                  <c:v>здоровье </c:v>
                </c:pt>
                <c:pt idx="1">
                  <c:v>коммуникация</c:v>
                </c:pt>
                <c:pt idx="2">
                  <c:v>познание</c:v>
                </c:pt>
                <c:pt idx="3">
                  <c:v>творчество</c:v>
                </c:pt>
                <c:pt idx="4">
                  <c:v>социум</c:v>
                </c:pt>
              </c:strCache>
            </c:strRef>
          </c:cat>
          <c:val>
            <c:numRef>
              <c:f>Лист14!$D$18:$H$18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963C-47DB-938C-FF66D179F87F}"/>
            </c:ext>
          </c:extLst>
        </c:ser>
        <c:ser>
          <c:idx val="2"/>
          <c:order val="2"/>
          <c:tx>
            <c:strRef>
              <c:f>Лист14!$C$19</c:f>
              <c:strCache>
                <c:ptCount val="1"/>
                <c:pt idx="0">
                  <c:v>итоговый</c:v>
                </c:pt>
              </c:strCache>
            </c:strRef>
          </c:tx>
          <c:spPr>
            <a:solidFill>
              <a:schemeClr val="accent3"/>
            </a:solidFill>
            <a:ln>
              <a:noFill/>
            </a:ln>
            <a:effectLst/>
            <a:sp3d/>
          </c:spPr>
          <c:invertIfNegative val="0"/>
          <c:cat>
            <c:strRef>
              <c:f>Лист14!$D$16:$H$16</c:f>
              <c:strCache>
                <c:ptCount val="5"/>
                <c:pt idx="0">
                  <c:v>здоровье </c:v>
                </c:pt>
                <c:pt idx="1">
                  <c:v>коммуникация</c:v>
                </c:pt>
                <c:pt idx="2">
                  <c:v>познание</c:v>
                </c:pt>
                <c:pt idx="3">
                  <c:v>творчество</c:v>
                </c:pt>
                <c:pt idx="4">
                  <c:v>социум</c:v>
                </c:pt>
              </c:strCache>
            </c:strRef>
          </c:cat>
          <c:val>
            <c:numRef>
              <c:f>Лист14!$D$19:$H$19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963C-47DB-938C-FF66D179F87F}"/>
            </c:ext>
          </c:extLst>
        </c:ser>
        <c:dLbls>
          <c:showLegendKey val="0"/>
          <c:showVal val="0"/>
          <c:showCatName val="0"/>
          <c:showSerName val="0"/>
          <c:showPercent val="0"/>
          <c:showBubbleSize val="0"/>
        </c:dLbls>
        <c:gapWidth val="150"/>
        <c:shape val="box"/>
        <c:axId val="189865344"/>
        <c:axId val="189875328"/>
        <c:axId val="0"/>
      </c:bar3DChart>
      <c:catAx>
        <c:axId val="18986534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9875328"/>
        <c:crosses val="autoZero"/>
        <c:auto val="1"/>
        <c:lblAlgn val="ctr"/>
        <c:lblOffset val="100"/>
        <c:noMultiLvlLbl val="0"/>
      </c:catAx>
      <c:valAx>
        <c:axId val="1898753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98653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Лист15!$C$17</c:f>
              <c:strCache>
                <c:ptCount val="1"/>
                <c:pt idx="0">
                  <c:v>стартовый</c:v>
                </c:pt>
              </c:strCache>
            </c:strRef>
          </c:tx>
          <c:spPr>
            <a:solidFill>
              <a:schemeClr val="accent1"/>
            </a:solidFill>
            <a:ln>
              <a:noFill/>
            </a:ln>
            <a:effectLst/>
            <a:sp3d/>
          </c:spPr>
          <c:invertIfNegative val="0"/>
          <c:cat>
            <c:strRef>
              <c:f>Лист15!$D$16:$H$16</c:f>
              <c:strCache>
                <c:ptCount val="5"/>
                <c:pt idx="0">
                  <c:v>здоровье </c:v>
                </c:pt>
                <c:pt idx="1">
                  <c:v>коммуникация</c:v>
                </c:pt>
                <c:pt idx="2">
                  <c:v>познание</c:v>
                </c:pt>
                <c:pt idx="3">
                  <c:v>творчество</c:v>
                </c:pt>
                <c:pt idx="4">
                  <c:v>социум</c:v>
                </c:pt>
              </c:strCache>
            </c:strRef>
          </c:cat>
          <c:val>
            <c:numRef>
              <c:f>Лист15!$D$17:$H$17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5E5-4839-B53D-B643E002E321}"/>
            </c:ext>
          </c:extLst>
        </c:ser>
        <c:ser>
          <c:idx val="1"/>
          <c:order val="1"/>
          <c:tx>
            <c:strRef>
              <c:f>Лист15!$C$18</c:f>
              <c:strCache>
                <c:ptCount val="1"/>
                <c:pt idx="0">
                  <c:v>промежуточный</c:v>
                </c:pt>
              </c:strCache>
            </c:strRef>
          </c:tx>
          <c:spPr>
            <a:solidFill>
              <a:schemeClr val="accent2"/>
            </a:solidFill>
            <a:ln>
              <a:noFill/>
            </a:ln>
            <a:effectLst/>
            <a:sp3d/>
          </c:spPr>
          <c:invertIfNegative val="0"/>
          <c:cat>
            <c:strRef>
              <c:f>Лист15!$D$16:$H$16</c:f>
              <c:strCache>
                <c:ptCount val="5"/>
                <c:pt idx="0">
                  <c:v>здоровье </c:v>
                </c:pt>
                <c:pt idx="1">
                  <c:v>коммуникация</c:v>
                </c:pt>
                <c:pt idx="2">
                  <c:v>познание</c:v>
                </c:pt>
                <c:pt idx="3">
                  <c:v>творчество</c:v>
                </c:pt>
                <c:pt idx="4">
                  <c:v>социум</c:v>
                </c:pt>
              </c:strCache>
            </c:strRef>
          </c:cat>
          <c:val>
            <c:numRef>
              <c:f>Лист15!$D$18:$H$18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45E5-4839-B53D-B643E002E321}"/>
            </c:ext>
          </c:extLst>
        </c:ser>
        <c:ser>
          <c:idx val="2"/>
          <c:order val="2"/>
          <c:tx>
            <c:strRef>
              <c:f>Лист15!$C$19</c:f>
              <c:strCache>
                <c:ptCount val="1"/>
                <c:pt idx="0">
                  <c:v>итоговый</c:v>
                </c:pt>
              </c:strCache>
            </c:strRef>
          </c:tx>
          <c:spPr>
            <a:solidFill>
              <a:schemeClr val="accent3"/>
            </a:solidFill>
            <a:ln>
              <a:noFill/>
            </a:ln>
            <a:effectLst/>
            <a:sp3d/>
          </c:spPr>
          <c:invertIfNegative val="0"/>
          <c:cat>
            <c:strRef>
              <c:f>Лист15!$D$16:$H$16</c:f>
              <c:strCache>
                <c:ptCount val="5"/>
                <c:pt idx="0">
                  <c:v>здоровье </c:v>
                </c:pt>
                <c:pt idx="1">
                  <c:v>коммуникация</c:v>
                </c:pt>
                <c:pt idx="2">
                  <c:v>познание</c:v>
                </c:pt>
                <c:pt idx="3">
                  <c:v>творчество</c:v>
                </c:pt>
                <c:pt idx="4">
                  <c:v>социум</c:v>
                </c:pt>
              </c:strCache>
            </c:strRef>
          </c:cat>
          <c:val>
            <c:numRef>
              <c:f>Лист15!$D$19:$H$19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45E5-4839-B53D-B643E002E321}"/>
            </c:ext>
          </c:extLst>
        </c:ser>
        <c:dLbls>
          <c:showLegendKey val="0"/>
          <c:showVal val="0"/>
          <c:showCatName val="0"/>
          <c:showSerName val="0"/>
          <c:showPercent val="0"/>
          <c:showBubbleSize val="0"/>
        </c:dLbls>
        <c:gapWidth val="150"/>
        <c:shape val="box"/>
        <c:axId val="189923712"/>
        <c:axId val="189925248"/>
        <c:axId val="0"/>
      </c:bar3DChart>
      <c:catAx>
        <c:axId val="18992371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9925248"/>
        <c:crosses val="autoZero"/>
        <c:auto val="1"/>
        <c:lblAlgn val="ctr"/>
        <c:lblOffset val="100"/>
        <c:noMultiLvlLbl val="0"/>
      </c:catAx>
      <c:valAx>
        <c:axId val="1899252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99237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Лист16!$C$17</c:f>
              <c:strCache>
                <c:ptCount val="1"/>
                <c:pt idx="0">
                  <c:v>стартовый</c:v>
                </c:pt>
              </c:strCache>
            </c:strRef>
          </c:tx>
          <c:spPr>
            <a:solidFill>
              <a:schemeClr val="accent1"/>
            </a:solidFill>
            <a:ln>
              <a:noFill/>
            </a:ln>
            <a:effectLst/>
            <a:sp3d/>
          </c:spPr>
          <c:invertIfNegative val="0"/>
          <c:cat>
            <c:strRef>
              <c:f>Лист16!$D$16:$H$16</c:f>
              <c:strCache>
                <c:ptCount val="5"/>
                <c:pt idx="0">
                  <c:v>здоровье </c:v>
                </c:pt>
                <c:pt idx="1">
                  <c:v>коммуникация</c:v>
                </c:pt>
                <c:pt idx="2">
                  <c:v>познание</c:v>
                </c:pt>
                <c:pt idx="3">
                  <c:v>творчество</c:v>
                </c:pt>
                <c:pt idx="4">
                  <c:v>социум</c:v>
                </c:pt>
              </c:strCache>
            </c:strRef>
          </c:cat>
          <c:val>
            <c:numRef>
              <c:f>Лист16!$D$17:$H$17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6EB-4983-A205-5AA568FB97B8}"/>
            </c:ext>
          </c:extLst>
        </c:ser>
        <c:ser>
          <c:idx val="1"/>
          <c:order val="1"/>
          <c:tx>
            <c:strRef>
              <c:f>Лист16!$C$18</c:f>
              <c:strCache>
                <c:ptCount val="1"/>
                <c:pt idx="0">
                  <c:v>промежуточный</c:v>
                </c:pt>
              </c:strCache>
            </c:strRef>
          </c:tx>
          <c:spPr>
            <a:solidFill>
              <a:schemeClr val="accent2"/>
            </a:solidFill>
            <a:ln>
              <a:noFill/>
            </a:ln>
            <a:effectLst/>
            <a:sp3d/>
          </c:spPr>
          <c:invertIfNegative val="0"/>
          <c:cat>
            <c:strRef>
              <c:f>Лист16!$D$16:$H$16</c:f>
              <c:strCache>
                <c:ptCount val="5"/>
                <c:pt idx="0">
                  <c:v>здоровье </c:v>
                </c:pt>
                <c:pt idx="1">
                  <c:v>коммуникация</c:v>
                </c:pt>
                <c:pt idx="2">
                  <c:v>познание</c:v>
                </c:pt>
                <c:pt idx="3">
                  <c:v>творчество</c:v>
                </c:pt>
                <c:pt idx="4">
                  <c:v>социум</c:v>
                </c:pt>
              </c:strCache>
            </c:strRef>
          </c:cat>
          <c:val>
            <c:numRef>
              <c:f>Лист16!$D$18:$H$18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C6EB-4983-A205-5AA568FB97B8}"/>
            </c:ext>
          </c:extLst>
        </c:ser>
        <c:ser>
          <c:idx val="2"/>
          <c:order val="2"/>
          <c:tx>
            <c:strRef>
              <c:f>Лист16!$C$19</c:f>
              <c:strCache>
                <c:ptCount val="1"/>
                <c:pt idx="0">
                  <c:v>итоговый</c:v>
                </c:pt>
              </c:strCache>
            </c:strRef>
          </c:tx>
          <c:spPr>
            <a:solidFill>
              <a:schemeClr val="accent3"/>
            </a:solidFill>
            <a:ln>
              <a:noFill/>
            </a:ln>
            <a:effectLst/>
            <a:sp3d/>
          </c:spPr>
          <c:invertIfNegative val="0"/>
          <c:cat>
            <c:strRef>
              <c:f>Лист16!$D$16:$H$16</c:f>
              <c:strCache>
                <c:ptCount val="5"/>
                <c:pt idx="0">
                  <c:v>здоровье </c:v>
                </c:pt>
                <c:pt idx="1">
                  <c:v>коммуникация</c:v>
                </c:pt>
                <c:pt idx="2">
                  <c:v>познание</c:v>
                </c:pt>
                <c:pt idx="3">
                  <c:v>творчество</c:v>
                </c:pt>
                <c:pt idx="4">
                  <c:v>социум</c:v>
                </c:pt>
              </c:strCache>
            </c:strRef>
          </c:cat>
          <c:val>
            <c:numRef>
              <c:f>Лист16!$D$19:$H$19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C6EB-4983-A205-5AA568FB97B8}"/>
            </c:ext>
          </c:extLst>
        </c:ser>
        <c:dLbls>
          <c:showLegendKey val="0"/>
          <c:showVal val="0"/>
          <c:showCatName val="0"/>
          <c:showSerName val="0"/>
          <c:showPercent val="0"/>
          <c:showBubbleSize val="0"/>
        </c:dLbls>
        <c:gapWidth val="150"/>
        <c:shape val="box"/>
        <c:axId val="190022784"/>
        <c:axId val="190024320"/>
        <c:axId val="0"/>
      </c:bar3DChart>
      <c:catAx>
        <c:axId val="19002278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024320"/>
        <c:crosses val="autoZero"/>
        <c:auto val="1"/>
        <c:lblAlgn val="ctr"/>
        <c:lblOffset val="100"/>
        <c:noMultiLvlLbl val="0"/>
      </c:catAx>
      <c:valAx>
        <c:axId val="1900243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0227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Лист17!$C$17</c:f>
              <c:strCache>
                <c:ptCount val="1"/>
                <c:pt idx="0">
                  <c:v>стартовый</c:v>
                </c:pt>
              </c:strCache>
            </c:strRef>
          </c:tx>
          <c:spPr>
            <a:solidFill>
              <a:schemeClr val="accent1"/>
            </a:solidFill>
            <a:ln>
              <a:noFill/>
            </a:ln>
            <a:effectLst/>
            <a:sp3d/>
          </c:spPr>
          <c:invertIfNegative val="0"/>
          <c:cat>
            <c:strRef>
              <c:f>Лист17!$D$16:$H$16</c:f>
              <c:strCache>
                <c:ptCount val="5"/>
                <c:pt idx="0">
                  <c:v>здоровье </c:v>
                </c:pt>
                <c:pt idx="1">
                  <c:v>коммуникация</c:v>
                </c:pt>
                <c:pt idx="2">
                  <c:v>познание</c:v>
                </c:pt>
                <c:pt idx="3">
                  <c:v>творчество</c:v>
                </c:pt>
                <c:pt idx="4">
                  <c:v>социум</c:v>
                </c:pt>
              </c:strCache>
            </c:strRef>
          </c:cat>
          <c:val>
            <c:numRef>
              <c:f>Лист17!$D$17:$H$17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1EB-48E0-8776-9429BAB24950}"/>
            </c:ext>
          </c:extLst>
        </c:ser>
        <c:ser>
          <c:idx val="1"/>
          <c:order val="1"/>
          <c:tx>
            <c:strRef>
              <c:f>Лист17!$C$18</c:f>
              <c:strCache>
                <c:ptCount val="1"/>
                <c:pt idx="0">
                  <c:v>промежуточный</c:v>
                </c:pt>
              </c:strCache>
            </c:strRef>
          </c:tx>
          <c:spPr>
            <a:solidFill>
              <a:schemeClr val="accent2"/>
            </a:solidFill>
            <a:ln>
              <a:noFill/>
            </a:ln>
            <a:effectLst/>
            <a:sp3d/>
          </c:spPr>
          <c:invertIfNegative val="0"/>
          <c:cat>
            <c:strRef>
              <c:f>Лист17!$D$16:$H$16</c:f>
              <c:strCache>
                <c:ptCount val="5"/>
                <c:pt idx="0">
                  <c:v>здоровье </c:v>
                </c:pt>
                <c:pt idx="1">
                  <c:v>коммуникация</c:v>
                </c:pt>
                <c:pt idx="2">
                  <c:v>познание</c:v>
                </c:pt>
                <c:pt idx="3">
                  <c:v>творчество</c:v>
                </c:pt>
                <c:pt idx="4">
                  <c:v>социум</c:v>
                </c:pt>
              </c:strCache>
            </c:strRef>
          </c:cat>
          <c:val>
            <c:numRef>
              <c:f>Лист17!$D$18:$H$18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81EB-48E0-8776-9429BAB24950}"/>
            </c:ext>
          </c:extLst>
        </c:ser>
        <c:ser>
          <c:idx val="2"/>
          <c:order val="2"/>
          <c:tx>
            <c:strRef>
              <c:f>Лист17!$C$19</c:f>
              <c:strCache>
                <c:ptCount val="1"/>
                <c:pt idx="0">
                  <c:v>итоговый</c:v>
                </c:pt>
              </c:strCache>
            </c:strRef>
          </c:tx>
          <c:spPr>
            <a:solidFill>
              <a:schemeClr val="accent3"/>
            </a:solidFill>
            <a:ln>
              <a:noFill/>
            </a:ln>
            <a:effectLst/>
            <a:sp3d/>
          </c:spPr>
          <c:invertIfNegative val="0"/>
          <c:cat>
            <c:strRef>
              <c:f>Лист17!$D$16:$H$16</c:f>
              <c:strCache>
                <c:ptCount val="5"/>
                <c:pt idx="0">
                  <c:v>здоровье </c:v>
                </c:pt>
                <c:pt idx="1">
                  <c:v>коммуникация</c:v>
                </c:pt>
                <c:pt idx="2">
                  <c:v>познание</c:v>
                </c:pt>
                <c:pt idx="3">
                  <c:v>творчество</c:v>
                </c:pt>
                <c:pt idx="4">
                  <c:v>социум</c:v>
                </c:pt>
              </c:strCache>
            </c:strRef>
          </c:cat>
          <c:val>
            <c:numRef>
              <c:f>Лист17!$D$19:$H$19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81EB-48E0-8776-9429BAB24950}"/>
            </c:ext>
          </c:extLst>
        </c:ser>
        <c:dLbls>
          <c:showLegendKey val="0"/>
          <c:showVal val="0"/>
          <c:showCatName val="0"/>
          <c:showSerName val="0"/>
          <c:showPercent val="0"/>
          <c:showBubbleSize val="0"/>
        </c:dLbls>
        <c:gapWidth val="150"/>
        <c:shape val="box"/>
        <c:axId val="190539648"/>
        <c:axId val="190541184"/>
        <c:axId val="0"/>
      </c:bar3DChart>
      <c:catAx>
        <c:axId val="19053964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541184"/>
        <c:crosses val="autoZero"/>
        <c:auto val="1"/>
        <c:lblAlgn val="ctr"/>
        <c:lblOffset val="100"/>
        <c:noMultiLvlLbl val="0"/>
      </c:catAx>
      <c:valAx>
        <c:axId val="1905411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5396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Лист18!$C$17</c:f>
              <c:strCache>
                <c:ptCount val="1"/>
                <c:pt idx="0">
                  <c:v>стартовый</c:v>
                </c:pt>
              </c:strCache>
            </c:strRef>
          </c:tx>
          <c:spPr>
            <a:solidFill>
              <a:schemeClr val="accent1"/>
            </a:solidFill>
            <a:ln>
              <a:noFill/>
            </a:ln>
            <a:effectLst/>
            <a:sp3d/>
          </c:spPr>
          <c:invertIfNegative val="0"/>
          <c:cat>
            <c:strRef>
              <c:f>Лист18!$D$16:$H$16</c:f>
              <c:strCache>
                <c:ptCount val="5"/>
                <c:pt idx="0">
                  <c:v>здоровье </c:v>
                </c:pt>
                <c:pt idx="1">
                  <c:v>коммуникация</c:v>
                </c:pt>
                <c:pt idx="2">
                  <c:v>познание</c:v>
                </c:pt>
                <c:pt idx="3">
                  <c:v>творчество</c:v>
                </c:pt>
                <c:pt idx="4">
                  <c:v>социум</c:v>
                </c:pt>
              </c:strCache>
            </c:strRef>
          </c:cat>
          <c:val>
            <c:numRef>
              <c:f>Лист18!$D$17:$H$17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949-44C4-8375-E9575820F98F}"/>
            </c:ext>
          </c:extLst>
        </c:ser>
        <c:ser>
          <c:idx val="1"/>
          <c:order val="1"/>
          <c:tx>
            <c:strRef>
              <c:f>Лист18!$C$18</c:f>
              <c:strCache>
                <c:ptCount val="1"/>
                <c:pt idx="0">
                  <c:v>промежуточный</c:v>
                </c:pt>
              </c:strCache>
            </c:strRef>
          </c:tx>
          <c:spPr>
            <a:solidFill>
              <a:schemeClr val="accent2"/>
            </a:solidFill>
            <a:ln>
              <a:noFill/>
            </a:ln>
            <a:effectLst/>
            <a:sp3d/>
          </c:spPr>
          <c:invertIfNegative val="0"/>
          <c:cat>
            <c:strRef>
              <c:f>Лист18!$D$16:$H$16</c:f>
              <c:strCache>
                <c:ptCount val="5"/>
                <c:pt idx="0">
                  <c:v>здоровье </c:v>
                </c:pt>
                <c:pt idx="1">
                  <c:v>коммуникация</c:v>
                </c:pt>
                <c:pt idx="2">
                  <c:v>познание</c:v>
                </c:pt>
                <c:pt idx="3">
                  <c:v>творчество</c:v>
                </c:pt>
                <c:pt idx="4">
                  <c:v>социум</c:v>
                </c:pt>
              </c:strCache>
            </c:strRef>
          </c:cat>
          <c:val>
            <c:numRef>
              <c:f>Лист18!$D$18:$H$18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8949-44C4-8375-E9575820F98F}"/>
            </c:ext>
          </c:extLst>
        </c:ser>
        <c:ser>
          <c:idx val="2"/>
          <c:order val="2"/>
          <c:tx>
            <c:strRef>
              <c:f>Лист18!$C$19</c:f>
              <c:strCache>
                <c:ptCount val="1"/>
                <c:pt idx="0">
                  <c:v>итоговый</c:v>
                </c:pt>
              </c:strCache>
            </c:strRef>
          </c:tx>
          <c:spPr>
            <a:solidFill>
              <a:schemeClr val="accent3"/>
            </a:solidFill>
            <a:ln>
              <a:noFill/>
            </a:ln>
            <a:effectLst/>
            <a:sp3d/>
          </c:spPr>
          <c:invertIfNegative val="0"/>
          <c:cat>
            <c:strRef>
              <c:f>Лист18!$D$16:$H$16</c:f>
              <c:strCache>
                <c:ptCount val="5"/>
                <c:pt idx="0">
                  <c:v>здоровье </c:v>
                </c:pt>
                <c:pt idx="1">
                  <c:v>коммуникация</c:v>
                </c:pt>
                <c:pt idx="2">
                  <c:v>познание</c:v>
                </c:pt>
                <c:pt idx="3">
                  <c:v>творчество</c:v>
                </c:pt>
                <c:pt idx="4">
                  <c:v>социум</c:v>
                </c:pt>
              </c:strCache>
            </c:strRef>
          </c:cat>
          <c:val>
            <c:numRef>
              <c:f>Лист18!$D$19:$H$19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8949-44C4-8375-E9575820F98F}"/>
            </c:ext>
          </c:extLst>
        </c:ser>
        <c:dLbls>
          <c:showLegendKey val="0"/>
          <c:showVal val="0"/>
          <c:showCatName val="0"/>
          <c:showSerName val="0"/>
          <c:showPercent val="0"/>
          <c:showBubbleSize val="0"/>
        </c:dLbls>
        <c:gapWidth val="150"/>
        <c:shape val="box"/>
        <c:axId val="189655680"/>
        <c:axId val="189804928"/>
        <c:axId val="0"/>
      </c:bar3DChart>
      <c:catAx>
        <c:axId val="18965568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9804928"/>
        <c:crosses val="autoZero"/>
        <c:auto val="1"/>
        <c:lblAlgn val="ctr"/>
        <c:lblOffset val="100"/>
        <c:noMultiLvlLbl val="0"/>
      </c:catAx>
      <c:valAx>
        <c:axId val="1898049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96556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Лист19!$C$17</c:f>
              <c:strCache>
                <c:ptCount val="1"/>
                <c:pt idx="0">
                  <c:v>стартовый</c:v>
                </c:pt>
              </c:strCache>
            </c:strRef>
          </c:tx>
          <c:spPr>
            <a:solidFill>
              <a:schemeClr val="accent1"/>
            </a:solidFill>
            <a:ln>
              <a:noFill/>
            </a:ln>
            <a:effectLst/>
            <a:sp3d/>
          </c:spPr>
          <c:invertIfNegative val="0"/>
          <c:cat>
            <c:strRef>
              <c:f>Лист19!$D$16:$H$16</c:f>
              <c:strCache>
                <c:ptCount val="5"/>
                <c:pt idx="0">
                  <c:v>здоровье </c:v>
                </c:pt>
                <c:pt idx="1">
                  <c:v>коммуникация</c:v>
                </c:pt>
                <c:pt idx="2">
                  <c:v>познание</c:v>
                </c:pt>
                <c:pt idx="3">
                  <c:v>творчество</c:v>
                </c:pt>
                <c:pt idx="4">
                  <c:v>социум</c:v>
                </c:pt>
              </c:strCache>
            </c:strRef>
          </c:cat>
          <c:val>
            <c:numRef>
              <c:f>Лист19!$D$17:$H$17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1E1-4CA8-B9AA-A08D24D4811F}"/>
            </c:ext>
          </c:extLst>
        </c:ser>
        <c:ser>
          <c:idx val="1"/>
          <c:order val="1"/>
          <c:tx>
            <c:strRef>
              <c:f>Лист19!$C$18</c:f>
              <c:strCache>
                <c:ptCount val="1"/>
                <c:pt idx="0">
                  <c:v>промежуточный</c:v>
                </c:pt>
              </c:strCache>
            </c:strRef>
          </c:tx>
          <c:spPr>
            <a:solidFill>
              <a:schemeClr val="accent2"/>
            </a:solidFill>
            <a:ln>
              <a:noFill/>
            </a:ln>
            <a:effectLst/>
            <a:sp3d/>
          </c:spPr>
          <c:invertIfNegative val="0"/>
          <c:cat>
            <c:strRef>
              <c:f>Лист19!$D$16:$H$16</c:f>
              <c:strCache>
                <c:ptCount val="5"/>
                <c:pt idx="0">
                  <c:v>здоровье </c:v>
                </c:pt>
                <c:pt idx="1">
                  <c:v>коммуникация</c:v>
                </c:pt>
                <c:pt idx="2">
                  <c:v>познание</c:v>
                </c:pt>
                <c:pt idx="3">
                  <c:v>творчество</c:v>
                </c:pt>
                <c:pt idx="4">
                  <c:v>социум</c:v>
                </c:pt>
              </c:strCache>
            </c:strRef>
          </c:cat>
          <c:val>
            <c:numRef>
              <c:f>Лист19!$D$18:$H$18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81E1-4CA8-B9AA-A08D24D4811F}"/>
            </c:ext>
          </c:extLst>
        </c:ser>
        <c:ser>
          <c:idx val="2"/>
          <c:order val="2"/>
          <c:tx>
            <c:strRef>
              <c:f>Лист19!$C$19</c:f>
              <c:strCache>
                <c:ptCount val="1"/>
                <c:pt idx="0">
                  <c:v>итоговый</c:v>
                </c:pt>
              </c:strCache>
            </c:strRef>
          </c:tx>
          <c:spPr>
            <a:solidFill>
              <a:schemeClr val="accent3"/>
            </a:solidFill>
            <a:ln>
              <a:noFill/>
            </a:ln>
            <a:effectLst/>
            <a:sp3d/>
          </c:spPr>
          <c:invertIfNegative val="0"/>
          <c:cat>
            <c:strRef>
              <c:f>Лист19!$D$16:$H$16</c:f>
              <c:strCache>
                <c:ptCount val="5"/>
                <c:pt idx="0">
                  <c:v>здоровье </c:v>
                </c:pt>
                <c:pt idx="1">
                  <c:v>коммуникация</c:v>
                </c:pt>
                <c:pt idx="2">
                  <c:v>познание</c:v>
                </c:pt>
                <c:pt idx="3">
                  <c:v>творчество</c:v>
                </c:pt>
                <c:pt idx="4">
                  <c:v>социум</c:v>
                </c:pt>
              </c:strCache>
            </c:strRef>
          </c:cat>
          <c:val>
            <c:numRef>
              <c:f>Лист19!$D$19:$H$19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81E1-4CA8-B9AA-A08D24D4811F}"/>
            </c:ext>
          </c:extLst>
        </c:ser>
        <c:dLbls>
          <c:showLegendKey val="0"/>
          <c:showVal val="0"/>
          <c:showCatName val="0"/>
          <c:showSerName val="0"/>
          <c:showPercent val="0"/>
          <c:showBubbleSize val="0"/>
        </c:dLbls>
        <c:gapWidth val="150"/>
        <c:shape val="box"/>
        <c:axId val="190290944"/>
        <c:axId val="190300928"/>
        <c:axId val="0"/>
      </c:bar3DChart>
      <c:catAx>
        <c:axId val="19029094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300928"/>
        <c:crosses val="autoZero"/>
        <c:auto val="1"/>
        <c:lblAlgn val="ctr"/>
        <c:lblOffset val="100"/>
        <c:noMultiLvlLbl val="0"/>
      </c:catAx>
      <c:valAx>
        <c:axId val="1903009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2909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Лист20!$C$17</c:f>
              <c:strCache>
                <c:ptCount val="1"/>
                <c:pt idx="0">
                  <c:v>стартовый</c:v>
                </c:pt>
              </c:strCache>
            </c:strRef>
          </c:tx>
          <c:spPr>
            <a:solidFill>
              <a:schemeClr val="accent1"/>
            </a:solidFill>
            <a:ln>
              <a:noFill/>
            </a:ln>
            <a:effectLst/>
            <a:sp3d/>
          </c:spPr>
          <c:invertIfNegative val="0"/>
          <c:cat>
            <c:strRef>
              <c:f>Лист20!$D$16:$H$16</c:f>
              <c:strCache>
                <c:ptCount val="5"/>
                <c:pt idx="0">
                  <c:v>здоровье </c:v>
                </c:pt>
                <c:pt idx="1">
                  <c:v>коммуникация</c:v>
                </c:pt>
                <c:pt idx="2">
                  <c:v>познание</c:v>
                </c:pt>
                <c:pt idx="3">
                  <c:v>творчество</c:v>
                </c:pt>
                <c:pt idx="4">
                  <c:v>социум</c:v>
                </c:pt>
              </c:strCache>
            </c:strRef>
          </c:cat>
          <c:val>
            <c:numRef>
              <c:f>Лист20!$D$17:$H$17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FF6-47D3-AB2A-4AED56F68504}"/>
            </c:ext>
          </c:extLst>
        </c:ser>
        <c:ser>
          <c:idx val="1"/>
          <c:order val="1"/>
          <c:tx>
            <c:strRef>
              <c:f>Лист20!$C$18</c:f>
              <c:strCache>
                <c:ptCount val="1"/>
                <c:pt idx="0">
                  <c:v>промежуточный</c:v>
                </c:pt>
              </c:strCache>
            </c:strRef>
          </c:tx>
          <c:spPr>
            <a:solidFill>
              <a:schemeClr val="accent2"/>
            </a:solidFill>
            <a:ln>
              <a:noFill/>
            </a:ln>
            <a:effectLst/>
            <a:sp3d/>
          </c:spPr>
          <c:invertIfNegative val="0"/>
          <c:cat>
            <c:strRef>
              <c:f>Лист20!$D$16:$H$16</c:f>
              <c:strCache>
                <c:ptCount val="5"/>
                <c:pt idx="0">
                  <c:v>здоровье </c:v>
                </c:pt>
                <c:pt idx="1">
                  <c:v>коммуникация</c:v>
                </c:pt>
                <c:pt idx="2">
                  <c:v>познание</c:v>
                </c:pt>
                <c:pt idx="3">
                  <c:v>творчество</c:v>
                </c:pt>
                <c:pt idx="4">
                  <c:v>социум</c:v>
                </c:pt>
              </c:strCache>
            </c:strRef>
          </c:cat>
          <c:val>
            <c:numRef>
              <c:f>Лист20!$D$18:$H$18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0FF6-47D3-AB2A-4AED56F68504}"/>
            </c:ext>
          </c:extLst>
        </c:ser>
        <c:ser>
          <c:idx val="2"/>
          <c:order val="2"/>
          <c:tx>
            <c:strRef>
              <c:f>Лист20!$C$19</c:f>
              <c:strCache>
                <c:ptCount val="1"/>
                <c:pt idx="0">
                  <c:v>итоговый</c:v>
                </c:pt>
              </c:strCache>
            </c:strRef>
          </c:tx>
          <c:spPr>
            <a:solidFill>
              <a:schemeClr val="accent3"/>
            </a:solidFill>
            <a:ln>
              <a:noFill/>
            </a:ln>
            <a:effectLst/>
            <a:sp3d/>
          </c:spPr>
          <c:invertIfNegative val="0"/>
          <c:cat>
            <c:strRef>
              <c:f>Лист20!$D$16:$H$16</c:f>
              <c:strCache>
                <c:ptCount val="5"/>
                <c:pt idx="0">
                  <c:v>здоровье </c:v>
                </c:pt>
                <c:pt idx="1">
                  <c:v>коммуникация</c:v>
                </c:pt>
                <c:pt idx="2">
                  <c:v>познание</c:v>
                </c:pt>
                <c:pt idx="3">
                  <c:v>творчество</c:v>
                </c:pt>
                <c:pt idx="4">
                  <c:v>социум</c:v>
                </c:pt>
              </c:strCache>
            </c:strRef>
          </c:cat>
          <c:val>
            <c:numRef>
              <c:f>Лист20!$D$19:$H$19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0FF6-47D3-AB2A-4AED56F68504}"/>
            </c:ext>
          </c:extLst>
        </c:ser>
        <c:dLbls>
          <c:showLegendKey val="0"/>
          <c:showVal val="0"/>
          <c:showCatName val="0"/>
          <c:showSerName val="0"/>
          <c:showPercent val="0"/>
          <c:showBubbleSize val="0"/>
        </c:dLbls>
        <c:gapWidth val="150"/>
        <c:shape val="box"/>
        <c:axId val="190636032"/>
        <c:axId val="190637568"/>
        <c:axId val="0"/>
      </c:bar3DChart>
      <c:catAx>
        <c:axId val="19063603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637568"/>
        <c:crosses val="autoZero"/>
        <c:auto val="1"/>
        <c:lblAlgn val="ctr"/>
        <c:lblOffset val="100"/>
        <c:noMultiLvlLbl val="0"/>
      </c:catAx>
      <c:valAx>
        <c:axId val="1906375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6360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Лист21!$C$17</c:f>
              <c:strCache>
                <c:ptCount val="1"/>
                <c:pt idx="0">
                  <c:v>стартовый</c:v>
                </c:pt>
              </c:strCache>
            </c:strRef>
          </c:tx>
          <c:spPr>
            <a:solidFill>
              <a:schemeClr val="accent1"/>
            </a:solidFill>
            <a:ln>
              <a:noFill/>
            </a:ln>
            <a:effectLst/>
            <a:sp3d/>
          </c:spPr>
          <c:invertIfNegative val="0"/>
          <c:cat>
            <c:strRef>
              <c:f>Лист21!$D$16:$H$16</c:f>
              <c:strCache>
                <c:ptCount val="5"/>
                <c:pt idx="0">
                  <c:v>здоровье </c:v>
                </c:pt>
                <c:pt idx="1">
                  <c:v>коммуникация</c:v>
                </c:pt>
                <c:pt idx="2">
                  <c:v>познание</c:v>
                </c:pt>
                <c:pt idx="3">
                  <c:v>творчество</c:v>
                </c:pt>
                <c:pt idx="4">
                  <c:v>социум</c:v>
                </c:pt>
              </c:strCache>
            </c:strRef>
          </c:cat>
          <c:val>
            <c:numRef>
              <c:f>Лист21!$D$17:$H$17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B58-4943-B97D-43A20C60E82E}"/>
            </c:ext>
          </c:extLst>
        </c:ser>
        <c:ser>
          <c:idx val="1"/>
          <c:order val="1"/>
          <c:tx>
            <c:strRef>
              <c:f>Лист21!$C$18</c:f>
              <c:strCache>
                <c:ptCount val="1"/>
                <c:pt idx="0">
                  <c:v>промежуточный</c:v>
                </c:pt>
              </c:strCache>
            </c:strRef>
          </c:tx>
          <c:spPr>
            <a:solidFill>
              <a:schemeClr val="accent2"/>
            </a:solidFill>
            <a:ln>
              <a:noFill/>
            </a:ln>
            <a:effectLst/>
            <a:sp3d/>
          </c:spPr>
          <c:invertIfNegative val="0"/>
          <c:cat>
            <c:strRef>
              <c:f>Лист21!$D$16:$H$16</c:f>
              <c:strCache>
                <c:ptCount val="5"/>
                <c:pt idx="0">
                  <c:v>здоровье </c:v>
                </c:pt>
                <c:pt idx="1">
                  <c:v>коммуникация</c:v>
                </c:pt>
                <c:pt idx="2">
                  <c:v>познание</c:v>
                </c:pt>
                <c:pt idx="3">
                  <c:v>творчество</c:v>
                </c:pt>
                <c:pt idx="4">
                  <c:v>социум</c:v>
                </c:pt>
              </c:strCache>
            </c:strRef>
          </c:cat>
          <c:val>
            <c:numRef>
              <c:f>Лист21!$D$18:$H$18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5B58-4943-B97D-43A20C60E82E}"/>
            </c:ext>
          </c:extLst>
        </c:ser>
        <c:ser>
          <c:idx val="2"/>
          <c:order val="2"/>
          <c:tx>
            <c:strRef>
              <c:f>Лист21!$C$19</c:f>
              <c:strCache>
                <c:ptCount val="1"/>
                <c:pt idx="0">
                  <c:v>итоговый</c:v>
                </c:pt>
              </c:strCache>
            </c:strRef>
          </c:tx>
          <c:spPr>
            <a:solidFill>
              <a:schemeClr val="accent3"/>
            </a:solidFill>
            <a:ln>
              <a:noFill/>
            </a:ln>
            <a:effectLst/>
            <a:sp3d/>
          </c:spPr>
          <c:invertIfNegative val="0"/>
          <c:cat>
            <c:strRef>
              <c:f>Лист21!$D$16:$H$16</c:f>
              <c:strCache>
                <c:ptCount val="5"/>
                <c:pt idx="0">
                  <c:v>здоровье </c:v>
                </c:pt>
                <c:pt idx="1">
                  <c:v>коммуникация</c:v>
                </c:pt>
                <c:pt idx="2">
                  <c:v>познание</c:v>
                </c:pt>
                <c:pt idx="3">
                  <c:v>творчество</c:v>
                </c:pt>
                <c:pt idx="4">
                  <c:v>социум</c:v>
                </c:pt>
              </c:strCache>
            </c:strRef>
          </c:cat>
          <c:val>
            <c:numRef>
              <c:f>Лист21!$D$19:$H$19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5B58-4943-B97D-43A20C60E82E}"/>
            </c:ext>
          </c:extLst>
        </c:ser>
        <c:dLbls>
          <c:showLegendKey val="0"/>
          <c:showVal val="0"/>
          <c:showCatName val="0"/>
          <c:showSerName val="0"/>
          <c:showPercent val="0"/>
          <c:showBubbleSize val="0"/>
        </c:dLbls>
        <c:gapWidth val="150"/>
        <c:shape val="box"/>
        <c:axId val="190685952"/>
        <c:axId val="190687488"/>
        <c:axId val="0"/>
      </c:bar3DChart>
      <c:catAx>
        <c:axId val="19068595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687488"/>
        <c:crosses val="autoZero"/>
        <c:auto val="1"/>
        <c:lblAlgn val="ctr"/>
        <c:lblOffset val="100"/>
        <c:noMultiLvlLbl val="0"/>
      </c:catAx>
      <c:valAx>
        <c:axId val="1906874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6859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промежут!$D$19</c:f>
              <c:strCache>
                <c:ptCount val="1"/>
                <c:pt idx="0">
                  <c:v>Доля детей с низким уровнем  %</c:v>
                </c:pt>
              </c:strCache>
            </c:strRef>
          </c:tx>
          <c:spPr>
            <a:solidFill>
              <a:schemeClr val="accent1"/>
            </a:solidFill>
            <a:ln>
              <a:noFill/>
            </a:ln>
            <a:effectLst/>
          </c:spPr>
          <c:invertIfNegative val="0"/>
          <c:cat>
            <c:strRef>
              <c:f>промежут!$E$18:$J$18</c:f>
              <c:strCache>
                <c:ptCount val="5"/>
                <c:pt idx="0">
                  <c:v>стартовый</c:v>
                </c:pt>
                <c:pt idx="2">
                  <c:v>промежуточный</c:v>
                </c:pt>
                <c:pt idx="4">
                  <c:v>итоговый</c:v>
                </c:pt>
              </c:strCache>
            </c:strRef>
          </c:cat>
          <c:val>
            <c:numRef>
              <c:f>промежут!$E$19:$J$19</c:f>
              <c:numCache>
                <c:formatCode>General</c:formatCode>
                <c:ptCount val="6"/>
                <c:pt idx="0">
                  <c:v>100</c:v>
                </c:pt>
                <c:pt idx="2">
                  <c:v>0</c:v>
                </c:pt>
              </c:numCache>
            </c:numRef>
          </c:val>
          <c:extLst xmlns:c16r2="http://schemas.microsoft.com/office/drawing/2015/06/chart">
            <c:ext xmlns:c16="http://schemas.microsoft.com/office/drawing/2014/chart" uri="{C3380CC4-5D6E-409C-BE32-E72D297353CC}">
              <c16:uniqueId val="{00000000-C61F-4123-A7EB-9DA529F33364}"/>
            </c:ext>
          </c:extLst>
        </c:ser>
        <c:ser>
          <c:idx val="1"/>
          <c:order val="1"/>
          <c:tx>
            <c:strRef>
              <c:f>промежут!$D$20</c:f>
              <c:strCache>
                <c:ptCount val="1"/>
                <c:pt idx="0">
                  <c:v>Доля детей со средним уровнем  %</c:v>
                </c:pt>
              </c:strCache>
            </c:strRef>
          </c:tx>
          <c:spPr>
            <a:solidFill>
              <a:schemeClr val="accent2"/>
            </a:solidFill>
            <a:ln>
              <a:noFill/>
            </a:ln>
            <a:effectLst/>
          </c:spPr>
          <c:invertIfNegative val="0"/>
          <c:cat>
            <c:strRef>
              <c:f>промежут!$E$18:$J$18</c:f>
              <c:strCache>
                <c:ptCount val="5"/>
                <c:pt idx="0">
                  <c:v>стартовый</c:v>
                </c:pt>
                <c:pt idx="2">
                  <c:v>промежуточный</c:v>
                </c:pt>
                <c:pt idx="4">
                  <c:v>итоговый</c:v>
                </c:pt>
              </c:strCache>
            </c:strRef>
          </c:cat>
          <c:val>
            <c:numRef>
              <c:f>промежут!$E$20:$J$20</c:f>
              <c:numCache>
                <c:formatCode>General</c:formatCode>
                <c:ptCount val="6"/>
                <c:pt idx="0">
                  <c:v>0</c:v>
                </c:pt>
                <c:pt idx="2">
                  <c:v>100</c:v>
                </c:pt>
              </c:numCache>
            </c:numRef>
          </c:val>
          <c:extLst xmlns:c16r2="http://schemas.microsoft.com/office/drawing/2015/06/chart">
            <c:ext xmlns:c16="http://schemas.microsoft.com/office/drawing/2014/chart" uri="{C3380CC4-5D6E-409C-BE32-E72D297353CC}">
              <c16:uniqueId val="{00000001-C61F-4123-A7EB-9DA529F33364}"/>
            </c:ext>
          </c:extLst>
        </c:ser>
        <c:ser>
          <c:idx val="2"/>
          <c:order val="2"/>
          <c:tx>
            <c:strRef>
              <c:f>промежут!$D$21</c:f>
              <c:strCache>
                <c:ptCount val="1"/>
                <c:pt idx="0">
                  <c:v>Доля детей с высоким уровнем  %</c:v>
                </c:pt>
              </c:strCache>
            </c:strRef>
          </c:tx>
          <c:spPr>
            <a:solidFill>
              <a:schemeClr val="accent3"/>
            </a:solidFill>
            <a:ln>
              <a:noFill/>
            </a:ln>
            <a:effectLst/>
          </c:spPr>
          <c:invertIfNegative val="0"/>
          <c:cat>
            <c:strRef>
              <c:f>промежут!$E$18:$J$18</c:f>
              <c:strCache>
                <c:ptCount val="5"/>
                <c:pt idx="0">
                  <c:v>стартовый</c:v>
                </c:pt>
                <c:pt idx="2">
                  <c:v>промежуточный</c:v>
                </c:pt>
                <c:pt idx="4">
                  <c:v>итоговый</c:v>
                </c:pt>
              </c:strCache>
            </c:strRef>
          </c:cat>
          <c:val>
            <c:numRef>
              <c:f>промежут!$E$21:$J$21</c:f>
              <c:numCache>
                <c:formatCode>General</c:formatCode>
                <c:ptCount val="6"/>
                <c:pt idx="0">
                  <c:v>0</c:v>
                </c:pt>
                <c:pt idx="2">
                  <c:v>0</c:v>
                </c:pt>
              </c:numCache>
            </c:numRef>
          </c:val>
          <c:extLst xmlns:c16r2="http://schemas.microsoft.com/office/drawing/2015/06/chart">
            <c:ext xmlns:c16="http://schemas.microsoft.com/office/drawing/2014/chart" uri="{C3380CC4-5D6E-409C-BE32-E72D297353CC}">
              <c16:uniqueId val="{00000002-C61F-4123-A7EB-9DA529F33364}"/>
            </c:ext>
          </c:extLst>
        </c:ser>
        <c:dLbls>
          <c:showLegendKey val="0"/>
          <c:showVal val="0"/>
          <c:showCatName val="0"/>
          <c:showSerName val="0"/>
          <c:showPercent val="0"/>
          <c:showBubbleSize val="0"/>
        </c:dLbls>
        <c:gapWidth val="219"/>
        <c:overlap val="-27"/>
        <c:axId val="188758656"/>
        <c:axId val="188760448"/>
      </c:barChart>
      <c:catAx>
        <c:axId val="188758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8760448"/>
        <c:crosses val="autoZero"/>
        <c:auto val="1"/>
        <c:lblAlgn val="ctr"/>
        <c:lblOffset val="100"/>
        <c:noMultiLvlLbl val="0"/>
      </c:catAx>
      <c:valAx>
        <c:axId val="1887604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875865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Лист22!$C$17</c:f>
              <c:strCache>
                <c:ptCount val="1"/>
                <c:pt idx="0">
                  <c:v>стартовый</c:v>
                </c:pt>
              </c:strCache>
            </c:strRef>
          </c:tx>
          <c:spPr>
            <a:solidFill>
              <a:schemeClr val="accent1"/>
            </a:solidFill>
            <a:ln>
              <a:noFill/>
            </a:ln>
            <a:effectLst/>
            <a:sp3d/>
          </c:spPr>
          <c:invertIfNegative val="0"/>
          <c:cat>
            <c:strRef>
              <c:f>Лист22!$D$16:$H$16</c:f>
              <c:strCache>
                <c:ptCount val="5"/>
                <c:pt idx="0">
                  <c:v>здоровье </c:v>
                </c:pt>
                <c:pt idx="1">
                  <c:v>коммуникация</c:v>
                </c:pt>
                <c:pt idx="2">
                  <c:v>познание</c:v>
                </c:pt>
                <c:pt idx="3">
                  <c:v>творчество</c:v>
                </c:pt>
                <c:pt idx="4">
                  <c:v>социум</c:v>
                </c:pt>
              </c:strCache>
            </c:strRef>
          </c:cat>
          <c:val>
            <c:numRef>
              <c:f>Лист22!$D$17:$H$17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492-4D11-8B1F-C43B84B83F28}"/>
            </c:ext>
          </c:extLst>
        </c:ser>
        <c:ser>
          <c:idx val="1"/>
          <c:order val="1"/>
          <c:tx>
            <c:strRef>
              <c:f>Лист22!$C$18</c:f>
              <c:strCache>
                <c:ptCount val="1"/>
                <c:pt idx="0">
                  <c:v>промежуточный</c:v>
                </c:pt>
              </c:strCache>
            </c:strRef>
          </c:tx>
          <c:spPr>
            <a:solidFill>
              <a:schemeClr val="accent2"/>
            </a:solidFill>
            <a:ln>
              <a:noFill/>
            </a:ln>
            <a:effectLst/>
            <a:sp3d/>
          </c:spPr>
          <c:invertIfNegative val="0"/>
          <c:cat>
            <c:strRef>
              <c:f>Лист22!$D$16:$H$16</c:f>
              <c:strCache>
                <c:ptCount val="5"/>
                <c:pt idx="0">
                  <c:v>здоровье </c:v>
                </c:pt>
                <c:pt idx="1">
                  <c:v>коммуникация</c:v>
                </c:pt>
                <c:pt idx="2">
                  <c:v>познание</c:v>
                </c:pt>
                <c:pt idx="3">
                  <c:v>творчество</c:v>
                </c:pt>
                <c:pt idx="4">
                  <c:v>социум</c:v>
                </c:pt>
              </c:strCache>
            </c:strRef>
          </c:cat>
          <c:val>
            <c:numRef>
              <c:f>Лист22!$D$18:$H$18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7492-4D11-8B1F-C43B84B83F28}"/>
            </c:ext>
          </c:extLst>
        </c:ser>
        <c:ser>
          <c:idx val="2"/>
          <c:order val="2"/>
          <c:tx>
            <c:strRef>
              <c:f>Лист22!$C$19</c:f>
              <c:strCache>
                <c:ptCount val="1"/>
                <c:pt idx="0">
                  <c:v>итоговый</c:v>
                </c:pt>
              </c:strCache>
            </c:strRef>
          </c:tx>
          <c:spPr>
            <a:solidFill>
              <a:schemeClr val="accent3"/>
            </a:solidFill>
            <a:ln>
              <a:noFill/>
            </a:ln>
            <a:effectLst/>
            <a:sp3d/>
          </c:spPr>
          <c:invertIfNegative val="0"/>
          <c:cat>
            <c:strRef>
              <c:f>Лист22!$D$16:$H$16</c:f>
              <c:strCache>
                <c:ptCount val="5"/>
                <c:pt idx="0">
                  <c:v>здоровье </c:v>
                </c:pt>
                <c:pt idx="1">
                  <c:v>коммуникация</c:v>
                </c:pt>
                <c:pt idx="2">
                  <c:v>познание</c:v>
                </c:pt>
                <c:pt idx="3">
                  <c:v>творчество</c:v>
                </c:pt>
                <c:pt idx="4">
                  <c:v>социум</c:v>
                </c:pt>
              </c:strCache>
            </c:strRef>
          </c:cat>
          <c:val>
            <c:numRef>
              <c:f>Лист22!$D$19:$H$19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7492-4D11-8B1F-C43B84B83F28}"/>
            </c:ext>
          </c:extLst>
        </c:ser>
        <c:dLbls>
          <c:showLegendKey val="0"/>
          <c:showVal val="0"/>
          <c:showCatName val="0"/>
          <c:showSerName val="0"/>
          <c:showPercent val="0"/>
          <c:showBubbleSize val="0"/>
        </c:dLbls>
        <c:gapWidth val="150"/>
        <c:shape val="box"/>
        <c:axId val="190899712"/>
        <c:axId val="190901248"/>
        <c:axId val="0"/>
      </c:bar3DChart>
      <c:catAx>
        <c:axId val="19089971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901248"/>
        <c:crosses val="autoZero"/>
        <c:auto val="1"/>
        <c:lblAlgn val="ctr"/>
        <c:lblOffset val="100"/>
        <c:noMultiLvlLbl val="0"/>
      </c:catAx>
      <c:valAx>
        <c:axId val="1909012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8997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Лист23!$C$17</c:f>
              <c:strCache>
                <c:ptCount val="1"/>
                <c:pt idx="0">
                  <c:v>стартовый</c:v>
                </c:pt>
              </c:strCache>
            </c:strRef>
          </c:tx>
          <c:spPr>
            <a:solidFill>
              <a:schemeClr val="accent1"/>
            </a:solidFill>
            <a:ln>
              <a:noFill/>
            </a:ln>
            <a:effectLst/>
            <a:sp3d/>
          </c:spPr>
          <c:invertIfNegative val="0"/>
          <c:cat>
            <c:strRef>
              <c:f>Лист23!$D$16:$H$16</c:f>
              <c:strCache>
                <c:ptCount val="5"/>
                <c:pt idx="0">
                  <c:v>здоровье </c:v>
                </c:pt>
                <c:pt idx="1">
                  <c:v>коммуникация</c:v>
                </c:pt>
                <c:pt idx="2">
                  <c:v>познание</c:v>
                </c:pt>
                <c:pt idx="3">
                  <c:v>творчество</c:v>
                </c:pt>
                <c:pt idx="4">
                  <c:v>социум</c:v>
                </c:pt>
              </c:strCache>
            </c:strRef>
          </c:cat>
          <c:val>
            <c:numRef>
              <c:f>Лист23!$D$17:$H$17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E94-4BEC-935D-41A8BE0F66B1}"/>
            </c:ext>
          </c:extLst>
        </c:ser>
        <c:ser>
          <c:idx val="1"/>
          <c:order val="1"/>
          <c:tx>
            <c:strRef>
              <c:f>Лист23!$C$18</c:f>
              <c:strCache>
                <c:ptCount val="1"/>
                <c:pt idx="0">
                  <c:v>промежуточный</c:v>
                </c:pt>
              </c:strCache>
            </c:strRef>
          </c:tx>
          <c:spPr>
            <a:solidFill>
              <a:schemeClr val="accent2"/>
            </a:solidFill>
            <a:ln>
              <a:noFill/>
            </a:ln>
            <a:effectLst/>
            <a:sp3d/>
          </c:spPr>
          <c:invertIfNegative val="0"/>
          <c:cat>
            <c:strRef>
              <c:f>Лист23!$D$16:$H$16</c:f>
              <c:strCache>
                <c:ptCount val="5"/>
                <c:pt idx="0">
                  <c:v>здоровье </c:v>
                </c:pt>
                <c:pt idx="1">
                  <c:v>коммуникация</c:v>
                </c:pt>
                <c:pt idx="2">
                  <c:v>познание</c:v>
                </c:pt>
                <c:pt idx="3">
                  <c:v>творчество</c:v>
                </c:pt>
                <c:pt idx="4">
                  <c:v>социум</c:v>
                </c:pt>
              </c:strCache>
            </c:strRef>
          </c:cat>
          <c:val>
            <c:numRef>
              <c:f>Лист23!$D$18:$H$18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BE94-4BEC-935D-41A8BE0F66B1}"/>
            </c:ext>
          </c:extLst>
        </c:ser>
        <c:ser>
          <c:idx val="2"/>
          <c:order val="2"/>
          <c:tx>
            <c:strRef>
              <c:f>Лист23!$C$19</c:f>
              <c:strCache>
                <c:ptCount val="1"/>
                <c:pt idx="0">
                  <c:v>итоговый</c:v>
                </c:pt>
              </c:strCache>
            </c:strRef>
          </c:tx>
          <c:spPr>
            <a:solidFill>
              <a:schemeClr val="accent3"/>
            </a:solidFill>
            <a:ln>
              <a:noFill/>
            </a:ln>
            <a:effectLst/>
            <a:sp3d/>
          </c:spPr>
          <c:invertIfNegative val="0"/>
          <c:cat>
            <c:strRef>
              <c:f>Лист23!$D$16:$H$16</c:f>
              <c:strCache>
                <c:ptCount val="5"/>
                <c:pt idx="0">
                  <c:v>здоровье </c:v>
                </c:pt>
                <c:pt idx="1">
                  <c:v>коммуникация</c:v>
                </c:pt>
                <c:pt idx="2">
                  <c:v>познание</c:v>
                </c:pt>
                <c:pt idx="3">
                  <c:v>творчество</c:v>
                </c:pt>
                <c:pt idx="4">
                  <c:v>социум</c:v>
                </c:pt>
              </c:strCache>
            </c:strRef>
          </c:cat>
          <c:val>
            <c:numRef>
              <c:f>Лист23!$D$19:$H$19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BE94-4BEC-935D-41A8BE0F66B1}"/>
            </c:ext>
          </c:extLst>
        </c:ser>
        <c:dLbls>
          <c:showLegendKey val="0"/>
          <c:showVal val="0"/>
          <c:showCatName val="0"/>
          <c:showSerName val="0"/>
          <c:showPercent val="0"/>
          <c:showBubbleSize val="0"/>
        </c:dLbls>
        <c:gapWidth val="150"/>
        <c:shape val="box"/>
        <c:axId val="190953728"/>
        <c:axId val="190959616"/>
        <c:axId val="0"/>
      </c:bar3DChart>
      <c:catAx>
        <c:axId val="19095372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959616"/>
        <c:crosses val="autoZero"/>
        <c:auto val="1"/>
        <c:lblAlgn val="ctr"/>
        <c:lblOffset val="100"/>
        <c:noMultiLvlLbl val="0"/>
      </c:catAx>
      <c:valAx>
        <c:axId val="1909596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09537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Лист24!$C$17</c:f>
              <c:strCache>
                <c:ptCount val="1"/>
                <c:pt idx="0">
                  <c:v>стартовый</c:v>
                </c:pt>
              </c:strCache>
            </c:strRef>
          </c:tx>
          <c:spPr>
            <a:solidFill>
              <a:schemeClr val="accent1"/>
            </a:solidFill>
            <a:ln>
              <a:noFill/>
            </a:ln>
            <a:effectLst/>
            <a:sp3d/>
          </c:spPr>
          <c:invertIfNegative val="0"/>
          <c:cat>
            <c:strRef>
              <c:f>Лист24!$D$16:$H$16</c:f>
              <c:strCache>
                <c:ptCount val="5"/>
                <c:pt idx="0">
                  <c:v>здоровье </c:v>
                </c:pt>
                <c:pt idx="1">
                  <c:v>коммуникация</c:v>
                </c:pt>
                <c:pt idx="2">
                  <c:v>познание</c:v>
                </c:pt>
                <c:pt idx="3">
                  <c:v>творчество</c:v>
                </c:pt>
                <c:pt idx="4">
                  <c:v>социум</c:v>
                </c:pt>
              </c:strCache>
            </c:strRef>
          </c:cat>
          <c:val>
            <c:numRef>
              <c:f>Лист24!$D$17:$H$17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4C3-45E4-972C-A7E1BDEBEAE1}"/>
            </c:ext>
          </c:extLst>
        </c:ser>
        <c:ser>
          <c:idx val="1"/>
          <c:order val="1"/>
          <c:tx>
            <c:strRef>
              <c:f>Лист24!$C$18</c:f>
              <c:strCache>
                <c:ptCount val="1"/>
                <c:pt idx="0">
                  <c:v>промежуточный</c:v>
                </c:pt>
              </c:strCache>
            </c:strRef>
          </c:tx>
          <c:spPr>
            <a:solidFill>
              <a:schemeClr val="accent2"/>
            </a:solidFill>
            <a:ln>
              <a:noFill/>
            </a:ln>
            <a:effectLst/>
            <a:sp3d/>
          </c:spPr>
          <c:invertIfNegative val="0"/>
          <c:cat>
            <c:strRef>
              <c:f>Лист24!$D$16:$H$16</c:f>
              <c:strCache>
                <c:ptCount val="5"/>
                <c:pt idx="0">
                  <c:v>здоровье </c:v>
                </c:pt>
                <c:pt idx="1">
                  <c:v>коммуникация</c:v>
                </c:pt>
                <c:pt idx="2">
                  <c:v>познание</c:v>
                </c:pt>
                <c:pt idx="3">
                  <c:v>творчество</c:v>
                </c:pt>
                <c:pt idx="4">
                  <c:v>социум</c:v>
                </c:pt>
              </c:strCache>
            </c:strRef>
          </c:cat>
          <c:val>
            <c:numRef>
              <c:f>Лист24!$D$18:$H$18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54C3-45E4-972C-A7E1BDEBEAE1}"/>
            </c:ext>
          </c:extLst>
        </c:ser>
        <c:ser>
          <c:idx val="2"/>
          <c:order val="2"/>
          <c:tx>
            <c:strRef>
              <c:f>Лист24!$C$19</c:f>
              <c:strCache>
                <c:ptCount val="1"/>
                <c:pt idx="0">
                  <c:v>итоговый</c:v>
                </c:pt>
              </c:strCache>
            </c:strRef>
          </c:tx>
          <c:spPr>
            <a:solidFill>
              <a:schemeClr val="accent3"/>
            </a:solidFill>
            <a:ln>
              <a:noFill/>
            </a:ln>
            <a:effectLst/>
            <a:sp3d/>
          </c:spPr>
          <c:invertIfNegative val="0"/>
          <c:cat>
            <c:strRef>
              <c:f>Лист24!$D$16:$H$16</c:f>
              <c:strCache>
                <c:ptCount val="5"/>
                <c:pt idx="0">
                  <c:v>здоровье </c:v>
                </c:pt>
                <c:pt idx="1">
                  <c:v>коммуникация</c:v>
                </c:pt>
                <c:pt idx="2">
                  <c:v>познание</c:v>
                </c:pt>
                <c:pt idx="3">
                  <c:v>творчество</c:v>
                </c:pt>
                <c:pt idx="4">
                  <c:v>социум</c:v>
                </c:pt>
              </c:strCache>
            </c:strRef>
          </c:cat>
          <c:val>
            <c:numRef>
              <c:f>Лист24!$D$19:$H$19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54C3-45E4-972C-A7E1BDEBEAE1}"/>
            </c:ext>
          </c:extLst>
        </c:ser>
        <c:dLbls>
          <c:showLegendKey val="0"/>
          <c:showVal val="0"/>
          <c:showCatName val="0"/>
          <c:showSerName val="0"/>
          <c:showPercent val="0"/>
          <c:showBubbleSize val="0"/>
        </c:dLbls>
        <c:gapWidth val="150"/>
        <c:shape val="box"/>
        <c:axId val="191310848"/>
        <c:axId val="191333120"/>
        <c:axId val="0"/>
      </c:bar3DChart>
      <c:catAx>
        <c:axId val="19131084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1333120"/>
        <c:crosses val="autoZero"/>
        <c:auto val="1"/>
        <c:lblAlgn val="ctr"/>
        <c:lblOffset val="100"/>
        <c:noMultiLvlLbl val="0"/>
      </c:catAx>
      <c:valAx>
        <c:axId val="1913331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1310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Лист25!$C$17</c:f>
              <c:strCache>
                <c:ptCount val="1"/>
                <c:pt idx="0">
                  <c:v>стартовый</c:v>
                </c:pt>
              </c:strCache>
            </c:strRef>
          </c:tx>
          <c:spPr>
            <a:solidFill>
              <a:schemeClr val="accent1"/>
            </a:solidFill>
            <a:ln>
              <a:noFill/>
            </a:ln>
            <a:effectLst/>
            <a:sp3d/>
          </c:spPr>
          <c:invertIfNegative val="0"/>
          <c:cat>
            <c:strRef>
              <c:f>Лист25!$D$16:$H$16</c:f>
              <c:strCache>
                <c:ptCount val="5"/>
                <c:pt idx="0">
                  <c:v>здоровье </c:v>
                </c:pt>
                <c:pt idx="1">
                  <c:v>коммуникация</c:v>
                </c:pt>
                <c:pt idx="2">
                  <c:v>познание</c:v>
                </c:pt>
                <c:pt idx="3">
                  <c:v>творчество</c:v>
                </c:pt>
                <c:pt idx="4">
                  <c:v>социум</c:v>
                </c:pt>
              </c:strCache>
            </c:strRef>
          </c:cat>
          <c:val>
            <c:numRef>
              <c:f>Лист25!$D$17:$H$17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1AA-426F-BCAE-323E3B3BE615}"/>
            </c:ext>
          </c:extLst>
        </c:ser>
        <c:ser>
          <c:idx val="1"/>
          <c:order val="1"/>
          <c:tx>
            <c:strRef>
              <c:f>Лист25!$C$18</c:f>
              <c:strCache>
                <c:ptCount val="1"/>
                <c:pt idx="0">
                  <c:v>промежуточный</c:v>
                </c:pt>
              </c:strCache>
            </c:strRef>
          </c:tx>
          <c:spPr>
            <a:solidFill>
              <a:schemeClr val="accent2"/>
            </a:solidFill>
            <a:ln>
              <a:noFill/>
            </a:ln>
            <a:effectLst/>
            <a:sp3d/>
          </c:spPr>
          <c:invertIfNegative val="0"/>
          <c:cat>
            <c:strRef>
              <c:f>Лист25!$D$16:$H$16</c:f>
              <c:strCache>
                <c:ptCount val="5"/>
                <c:pt idx="0">
                  <c:v>здоровье </c:v>
                </c:pt>
                <c:pt idx="1">
                  <c:v>коммуникация</c:v>
                </c:pt>
                <c:pt idx="2">
                  <c:v>познание</c:v>
                </c:pt>
                <c:pt idx="3">
                  <c:v>творчество</c:v>
                </c:pt>
                <c:pt idx="4">
                  <c:v>социум</c:v>
                </c:pt>
              </c:strCache>
            </c:strRef>
          </c:cat>
          <c:val>
            <c:numRef>
              <c:f>Лист25!$D$18:$H$18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41AA-426F-BCAE-323E3B3BE615}"/>
            </c:ext>
          </c:extLst>
        </c:ser>
        <c:ser>
          <c:idx val="2"/>
          <c:order val="2"/>
          <c:tx>
            <c:strRef>
              <c:f>Лист25!$C$19</c:f>
              <c:strCache>
                <c:ptCount val="1"/>
                <c:pt idx="0">
                  <c:v>итоговый</c:v>
                </c:pt>
              </c:strCache>
            </c:strRef>
          </c:tx>
          <c:spPr>
            <a:solidFill>
              <a:schemeClr val="accent3"/>
            </a:solidFill>
            <a:ln>
              <a:noFill/>
            </a:ln>
            <a:effectLst/>
            <a:sp3d/>
          </c:spPr>
          <c:invertIfNegative val="0"/>
          <c:cat>
            <c:strRef>
              <c:f>Лист25!$D$16:$H$16</c:f>
              <c:strCache>
                <c:ptCount val="5"/>
                <c:pt idx="0">
                  <c:v>здоровье </c:v>
                </c:pt>
                <c:pt idx="1">
                  <c:v>коммуникация</c:v>
                </c:pt>
                <c:pt idx="2">
                  <c:v>познание</c:v>
                </c:pt>
                <c:pt idx="3">
                  <c:v>творчество</c:v>
                </c:pt>
                <c:pt idx="4">
                  <c:v>социум</c:v>
                </c:pt>
              </c:strCache>
            </c:strRef>
          </c:cat>
          <c:val>
            <c:numRef>
              <c:f>Лист25!$D$19:$H$19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41AA-426F-BCAE-323E3B3BE615}"/>
            </c:ext>
          </c:extLst>
        </c:ser>
        <c:dLbls>
          <c:showLegendKey val="0"/>
          <c:showVal val="0"/>
          <c:showCatName val="0"/>
          <c:showSerName val="0"/>
          <c:showPercent val="0"/>
          <c:showBubbleSize val="0"/>
        </c:dLbls>
        <c:gapWidth val="150"/>
        <c:shape val="box"/>
        <c:axId val="191107072"/>
        <c:axId val="191108608"/>
        <c:axId val="0"/>
      </c:bar3DChart>
      <c:catAx>
        <c:axId val="19110707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1108608"/>
        <c:crosses val="autoZero"/>
        <c:auto val="1"/>
        <c:lblAlgn val="ctr"/>
        <c:lblOffset val="100"/>
        <c:noMultiLvlLbl val="0"/>
      </c:catAx>
      <c:valAx>
        <c:axId val="1911086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11070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Лист26!$C$17</c:f>
              <c:strCache>
                <c:ptCount val="1"/>
                <c:pt idx="0">
                  <c:v>стартовый</c:v>
                </c:pt>
              </c:strCache>
            </c:strRef>
          </c:tx>
          <c:spPr>
            <a:solidFill>
              <a:schemeClr val="accent1"/>
            </a:solidFill>
            <a:ln>
              <a:noFill/>
            </a:ln>
            <a:effectLst/>
            <a:sp3d/>
          </c:spPr>
          <c:invertIfNegative val="0"/>
          <c:cat>
            <c:strRef>
              <c:f>Лист26!$D$16:$H$16</c:f>
              <c:strCache>
                <c:ptCount val="5"/>
                <c:pt idx="0">
                  <c:v>здоровье </c:v>
                </c:pt>
                <c:pt idx="1">
                  <c:v>коммуникация</c:v>
                </c:pt>
                <c:pt idx="2">
                  <c:v>познание</c:v>
                </c:pt>
                <c:pt idx="3">
                  <c:v>творчество</c:v>
                </c:pt>
                <c:pt idx="4">
                  <c:v>социум</c:v>
                </c:pt>
              </c:strCache>
            </c:strRef>
          </c:cat>
          <c:val>
            <c:numRef>
              <c:f>Лист26!$D$17:$H$17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E5-448E-A77B-659642664DBB}"/>
            </c:ext>
          </c:extLst>
        </c:ser>
        <c:ser>
          <c:idx val="1"/>
          <c:order val="1"/>
          <c:tx>
            <c:strRef>
              <c:f>Лист26!$C$18</c:f>
              <c:strCache>
                <c:ptCount val="1"/>
                <c:pt idx="0">
                  <c:v>промежуточный</c:v>
                </c:pt>
              </c:strCache>
            </c:strRef>
          </c:tx>
          <c:spPr>
            <a:solidFill>
              <a:schemeClr val="accent2"/>
            </a:solidFill>
            <a:ln>
              <a:noFill/>
            </a:ln>
            <a:effectLst/>
            <a:sp3d/>
          </c:spPr>
          <c:invertIfNegative val="0"/>
          <c:cat>
            <c:strRef>
              <c:f>Лист26!$D$16:$H$16</c:f>
              <c:strCache>
                <c:ptCount val="5"/>
                <c:pt idx="0">
                  <c:v>здоровье </c:v>
                </c:pt>
                <c:pt idx="1">
                  <c:v>коммуникация</c:v>
                </c:pt>
                <c:pt idx="2">
                  <c:v>познание</c:v>
                </c:pt>
                <c:pt idx="3">
                  <c:v>творчество</c:v>
                </c:pt>
                <c:pt idx="4">
                  <c:v>социум</c:v>
                </c:pt>
              </c:strCache>
            </c:strRef>
          </c:cat>
          <c:val>
            <c:numRef>
              <c:f>Лист26!$D$18:$H$18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BCE5-448E-A77B-659642664DBB}"/>
            </c:ext>
          </c:extLst>
        </c:ser>
        <c:ser>
          <c:idx val="2"/>
          <c:order val="2"/>
          <c:tx>
            <c:strRef>
              <c:f>Лист26!$C$19</c:f>
              <c:strCache>
                <c:ptCount val="1"/>
                <c:pt idx="0">
                  <c:v>итоговый</c:v>
                </c:pt>
              </c:strCache>
            </c:strRef>
          </c:tx>
          <c:spPr>
            <a:solidFill>
              <a:schemeClr val="accent3"/>
            </a:solidFill>
            <a:ln>
              <a:noFill/>
            </a:ln>
            <a:effectLst/>
            <a:sp3d/>
          </c:spPr>
          <c:invertIfNegative val="0"/>
          <c:cat>
            <c:strRef>
              <c:f>Лист26!$D$16:$H$16</c:f>
              <c:strCache>
                <c:ptCount val="5"/>
                <c:pt idx="0">
                  <c:v>здоровье </c:v>
                </c:pt>
                <c:pt idx="1">
                  <c:v>коммуникация</c:v>
                </c:pt>
                <c:pt idx="2">
                  <c:v>познание</c:v>
                </c:pt>
                <c:pt idx="3">
                  <c:v>творчество</c:v>
                </c:pt>
                <c:pt idx="4">
                  <c:v>социум</c:v>
                </c:pt>
              </c:strCache>
            </c:strRef>
          </c:cat>
          <c:val>
            <c:numRef>
              <c:f>Лист26!$D$19:$H$19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BCE5-448E-A77B-659642664DBB}"/>
            </c:ext>
          </c:extLst>
        </c:ser>
        <c:dLbls>
          <c:showLegendKey val="0"/>
          <c:showVal val="0"/>
          <c:showCatName val="0"/>
          <c:showSerName val="0"/>
          <c:showPercent val="0"/>
          <c:showBubbleSize val="0"/>
        </c:dLbls>
        <c:gapWidth val="150"/>
        <c:shape val="box"/>
        <c:axId val="191181568"/>
        <c:axId val="191183104"/>
        <c:axId val="0"/>
      </c:bar3DChart>
      <c:catAx>
        <c:axId val="19118156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1183104"/>
        <c:crosses val="autoZero"/>
        <c:auto val="1"/>
        <c:lblAlgn val="ctr"/>
        <c:lblOffset val="100"/>
        <c:noMultiLvlLbl val="0"/>
      </c:catAx>
      <c:valAx>
        <c:axId val="1911831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11815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Лист27!$C$17</c:f>
              <c:strCache>
                <c:ptCount val="1"/>
                <c:pt idx="0">
                  <c:v>стартовый</c:v>
                </c:pt>
              </c:strCache>
            </c:strRef>
          </c:tx>
          <c:spPr>
            <a:solidFill>
              <a:schemeClr val="accent1"/>
            </a:solidFill>
            <a:ln>
              <a:noFill/>
            </a:ln>
            <a:effectLst/>
            <a:sp3d/>
          </c:spPr>
          <c:invertIfNegative val="0"/>
          <c:cat>
            <c:strRef>
              <c:f>Лист27!$D$16:$H$16</c:f>
              <c:strCache>
                <c:ptCount val="5"/>
                <c:pt idx="0">
                  <c:v>здоровье </c:v>
                </c:pt>
                <c:pt idx="1">
                  <c:v>коммуникация</c:v>
                </c:pt>
                <c:pt idx="2">
                  <c:v>познание</c:v>
                </c:pt>
                <c:pt idx="3">
                  <c:v>творчество</c:v>
                </c:pt>
                <c:pt idx="4">
                  <c:v>социум</c:v>
                </c:pt>
              </c:strCache>
            </c:strRef>
          </c:cat>
          <c:val>
            <c:numRef>
              <c:f>Лист27!$D$17:$H$17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F0A-48DD-A28F-5730A9D39FB8}"/>
            </c:ext>
          </c:extLst>
        </c:ser>
        <c:ser>
          <c:idx val="1"/>
          <c:order val="1"/>
          <c:tx>
            <c:strRef>
              <c:f>Лист27!$C$18</c:f>
              <c:strCache>
                <c:ptCount val="1"/>
                <c:pt idx="0">
                  <c:v>промежуточный</c:v>
                </c:pt>
              </c:strCache>
            </c:strRef>
          </c:tx>
          <c:spPr>
            <a:solidFill>
              <a:schemeClr val="accent2"/>
            </a:solidFill>
            <a:ln>
              <a:noFill/>
            </a:ln>
            <a:effectLst/>
            <a:sp3d/>
          </c:spPr>
          <c:invertIfNegative val="0"/>
          <c:cat>
            <c:strRef>
              <c:f>Лист27!$D$16:$H$16</c:f>
              <c:strCache>
                <c:ptCount val="5"/>
                <c:pt idx="0">
                  <c:v>здоровье </c:v>
                </c:pt>
                <c:pt idx="1">
                  <c:v>коммуникация</c:v>
                </c:pt>
                <c:pt idx="2">
                  <c:v>познание</c:v>
                </c:pt>
                <c:pt idx="3">
                  <c:v>творчество</c:v>
                </c:pt>
                <c:pt idx="4">
                  <c:v>социум</c:v>
                </c:pt>
              </c:strCache>
            </c:strRef>
          </c:cat>
          <c:val>
            <c:numRef>
              <c:f>Лист27!$D$18:$H$18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7F0A-48DD-A28F-5730A9D39FB8}"/>
            </c:ext>
          </c:extLst>
        </c:ser>
        <c:ser>
          <c:idx val="2"/>
          <c:order val="2"/>
          <c:tx>
            <c:strRef>
              <c:f>Лист27!$C$19</c:f>
              <c:strCache>
                <c:ptCount val="1"/>
                <c:pt idx="0">
                  <c:v>итоговый</c:v>
                </c:pt>
              </c:strCache>
            </c:strRef>
          </c:tx>
          <c:spPr>
            <a:solidFill>
              <a:schemeClr val="accent3"/>
            </a:solidFill>
            <a:ln>
              <a:noFill/>
            </a:ln>
            <a:effectLst/>
            <a:sp3d/>
          </c:spPr>
          <c:invertIfNegative val="0"/>
          <c:cat>
            <c:strRef>
              <c:f>Лист27!$D$16:$H$16</c:f>
              <c:strCache>
                <c:ptCount val="5"/>
                <c:pt idx="0">
                  <c:v>здоровье </c:v>
                </c:pt>
                <c:pt idx="1">
                  <c:v>коммуникация</c:v>
                </c:pt>
                <c:pt idx="2">
                  <c:v>познание</c:v>
                </c:pt>
                <c:pt idx="3">
                  <c:v>творчество</c:v>
                </c:pt>
                <c:pt idx="4">
                  <c:v>социум</c:v>
                </c:pt>
              </c:strCache>
            </c:strRef>
          </c:cat>
          <c:val>
            <c:numRef>
              <c:f>Лист27!$D$19:$H$19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7F0A-48DD-A28F-5730A9D39FB8}"/>
            </c:ext>
          </c:extLst>
        </c:ser>
        <c:dLbls>
          <c:showLegendKey val="0"/>
          <c:showVal val="0"/>
          <c:showCatName val="0"/>
          <c:showSerName val="0"/>
          <c:showPercent val="0"/>
          <c:showBubbleSize val="0"/>
        </c:dLbls>
        <c:gapWidth val="150"/>
        <c:shape val="box"/>
        <c:axId val="189748736"/>
        <c:axId val="189750272"/>
        <c:axId val="0"/>
      </c:bar3DChart>
      <c:catAx>
        <c:axId val="18974873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9750272"/>
        <c:crosses val="autoZero"/>
        <c:auto val="1"/>
        <c:lblAlgn val="ctr"/>
        <c:lblOffset val="100"/>
        <c:noMultiLvlLbl val="0"/>
      </c:catAx>
      <c:valAx>
        <c:axId val="1897502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97487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Лист28!$C$17</c:f>
              <c:strCache>
                <c:ptCount val="1"/>
                <c:pt idx="0">
                  <c:v>стартовый</c:v>
                </c:pt>
              </c:strCache>
            </c:strRef>
          </c:tx>
          <c:spPr>
            <a:solidFill>
              <a:schemeClr val="accent1"/>
            </a:solidFill>
            <a:ln>
              <a:noFill/>
            </a:ln>
            <a:effectLst/>
            <a:sp3d/>
          </c:spPr>
          <c:invertIfNegative val="0"/>
          <c:cat>
            <c:strRef>
              <c:f>Лист28!$D$16:$H$16</c:f>
              <c:strCache>
                <c:ptCount val="5"/>
                <c:pt idx="0">
                  <c:v>здоровье </c:v>
                </c:pt>
                <c:pt idx="1">
                  <c:v>коммуникация</c:v>
                </c:pt>
                <c:pt idx="2">
                  <c:v>познание</c:v>
                </c:pt>
                <c:pt idx="3">
                  <c:v>творчество</c:v>
                </c:pt>
                <c:pt idx="4">
                  <c:v>социум</c:v>
                </c:pt>
              </c:strCache>
            </c:strRef>
          </c:cat>
          <c:val>
            <c:numRef>
              <c:f>Лист28!$D$17:$H$17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A2D-4A30-93C9-EF0C9C51D699}"/>
            </c:ext>
          </c:extLst>
        </c:ser>
        <c:ser>
          <c:idx val="1"/>
          <c:order val="1"/>
          <c:tx>
            <c:strRef>
              <c:f>Лист28!$C$18</c:f>
              <c:strCache>
                <c:ptCount val="1"/>
                <c:pt idx="0">
                  <c:v>промежуточный</c:v>
                </c:pt>
              </c:strCache>
            </c:strRef>
          </c:tx>
          <c:spPr>
            <a:solidFill>
              <a:schemeClr val="accent2"/>
            </a:solidFill>
            <a:ln>
              <a:noFill/>
            </a:ln>
            <a:effectLst/>
            <a:sp3d/>
          </c:spPr>
          <c:invertIfNegative val="0"/>
          <c:cat>
            <c:strRef>
              <c:f>Лист28!$D$16:$H$16</c:f>
              <c:strCache>
                <c:ptCount val="5"/>
                <c:pt idx="0">
                  <c:v>здоровье </c:v>
                </c:pt>
                <c:pt idx="1">
                  <c:v>коммуникация</c:v>
                </c:pt>
                <c:pt idx="2">
                  <c:v>познание</c:v>
                </c:pt>
                <c:pt idx="3">
                  <c:v>творчество</c:v>
                </c:pt>
                <c:pt idx="4">
                  <c:v>социум</c:v>
                </c:pt>
              </c:strCache>
            </c:strRef>
          </c:cat>
          <c:val>
            <c:numRef>
              <c:f>Лист28!$D$18:$H$18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3A2D-4A30-93C9-EF0C9C51D699}"/>
            </c:ext>
          </c:extLst>
        </c:ser>
        <c:ser>
          <c:idx val="2"/>
          <c:order val="2"/>
          <c:tx>
            <c:strRef>
              <c:f>Лист28!$C$19</c:f>
              <c:strCache>
                <c:ptCount val="1"/>
                <c:pt idx="0">
                  <c:v>итоговый</c:v>
                </c:pt>
              </c:strCache>
            </c:strRef>
          </c:tx>
          <c:spPr>
            <a:solidFill>
              <a:schemeClr val="accent3"/>
            </a:solidFill>
            <a:ln>
              <a:noFill/>
            </a:ln>
            <a:effectLst/>
            <a:sp3d/>
          </c:spPr>
          <c:invertIfNegative val="0"/>
          <c:cat>
            <c:strRef>
              <c:f>Лист28!$D$16:$H$16</c:f>
              <c:strCache>
                <c:ptCount val="5"/>
                <c:pt idx="0">
                  <c:v>здоровье </c:v>
                </c:pt>
                <c:pt idx="1">
                  <c:v>коммуникация</c:v>
                </c:pt>
                <c:pt idx="2">
                  <c:v>познание</c:v>
                </c:pt>
                <c:pt idx="3">
                  <c:v>творчество</c:v>
                </c:pt>
                <c:pt idx="4">
                  <c:v>социум</c:v>
                </c:pt>
              </c:strCache>
            </c:strRef>
          </c:cat>
          <c:val>
            <c:numRef>
              <c:f>Лист28!$D$19:$H$19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3A2D-4A30-93C9-EF0C9C51D699}"/>
            </c:ext>
          </c:extLst>
        </c:ser>
        <c:dLbls>
          <c:showLegendKey val="0"/>
          <c:showVal val="0"/>
          <c:showCatName val="0"/>
          <c:showSerName val="0"/>
          <c:showPercent val="0"/>
          <c:showBubbleSize val="0"/>
        </c:dLbls>
        <c:gapWidth val="150"/>
        <c:shape val="box"/>
        <c:axId val="191281408"/>
        <c:axId val="191295488"/>
        <c:axId val="0"/>
      </c:bar3DChart>
      <c:catAx>
        <c:axId val="19128140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1295488"/>
        <c:crosses val="autoZero"/>
        <c:auto val="1"/>
        <c:lblAlgn val="ctr"/>
        <c:lblOffset val="100"/>
        <c:noMultiLvlLbl val="0"/>
      </c:catAx>
      <c:valAx>
        <c:axId val="1912954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12814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Лист29!$C$17</c:f>
              <c:strCache>
                <c:ptCount val="1"/>
                <c:pt idx="0">
                  <c:v>стартовый</c:v>
                </c:pt>
              </c:strCache>
            </c:strRef>
          </c:tx>
          <c:spPr>
            <a:solidFill>
              <a:schemeClr val="accent1"/>
            </a:solidFill>
            <a:ln>
              <a:noFill/>
            </a:ln>
            <a:effectLst/>
            <a:sp3d/>
          </c:spPr>
          <c:invertIfNegative val="0"/>
          <c:cat>
            <c:strRef>
              <c:f>Лист29!$D$16:$H$16</c:f>
              <c:strCache>
                <c:ptCount val="5"/>
                <c:pt idx="0">
                  <c:v>здоровье </c:v>
                </c:pt>
                <c:pt idx="1">
                  <c:v>коммуникация</c:v>
                </c:pt>
                <c:pt idx="2">
                  <c:v>познание</c:v>
                </c:pt>
                <c:pt idx="3">
                  <c:v>творчество</c:v>
                </c:pt>
                <c:pt idx="4">
                  <c:v>социум</c:v>
                </c:pt>
              </c:strCache>
            </c:strRef>
          </c:cat>
          <c:val>
            <c:numRef>
              <c:f>Лист29!$D$17:$H$17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83C-4493-8683-3FCCAE87E037}"/>
            </c:ext>
          </c:extLst>
        </c:ser>
        <c:ser>
          <c:idx val="1"/>
          <c:order val="1"/>
          <c:tx>
            <c:strRef>
              <c:f>Лист29!$C$18</c:f>
              <c:strCache>
                <c:ptCount val="1"/>
                <c:pt idx="0">
                  <c:v>промежуточный</c:v>
                </c:pt>
              </c:strCache>
            </c:strRef>
          </c:tx>
          <c:spPr>
            <a:solidFill>
              <a:schemeClr val="accent2"/>
            </a:solidFill>
            <a:ln>
              <a:noFill/>
            </a:ln>
            <a:effectLst/>
            <a:sp3d/>
          </c:spPr>
          <c:invertIfNegative val="0"/>
          <c:cat>
            <c:strRef>
              <c:f>Лист29!$D$16:$H$16</c:f>
              <c:strCache>
                <c:ptCount val="5"/>
                <c:pt idx="0">
                  <c:v>здоровье </c:v>
                </c:pt>
                <c:pt idx="1">
                  <c:v>коммуникация</c:v>
                </c:pt>
                <c:pt idx="2">
                  <c:v>познание</c:v>
                </c:pt>
                <c:pt idx="3">
                  <c:v>творчество</c:v>
                </c:pt>
                <c:pt idx="4">
                  <c:v>социум</c:v>
                </c:pt>
              </c:strCache>
            </c:strRef>
          </c:cat>
          <c:val>
            <c:numRef>
              <c:f>Лист29!$D$18:$H$18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383C-4493-8683-3FCCAE87E037}"/>
            </c:ext>
          </c:extLst>
        </c:ser>
        <c:ser>
          <c:idx val="2"/>
          <c:order val="2"/>
          <c:tx>
            <c:strRef>
              <c:f>Лист29!$C$19</c:f>
              <c:strCache>
                <c:ptCount val="1"/>
                <c:pt idx="0">
                  <c:v>итоговый</c:v>
                </c:pt>
              </c:strCache>
            </c:strRef>
          </c:tx>
          <c:spPr>
            <a:solidFill>
              <a:schemeClr val="accent3"/>
            </a:solidFill>
            <a:ln>
              <a:noFill/>
            </a:ln>
            <a:effectLst/>
            <a:sp3d/>
          </c:spPr>
          <c:invertIfNegative val="0"/>
          <c:cat>
            <c:strRef>
              <c:f>Лист29!$D$16:$H$16</c:f>
              <c:strCache>
                <c:ptCount val="5"/>
                <c:pt idx="0">
                  <c:v>здоровье </c:v>
                </c:pt>
                <c:pt idx="1">
                  <c:v>коммуникация</c:v>
                </c:pt>
                <c:pt idx="2">
                  <c:v>познание</c:v>
                </c:pt>
                <c:pt idx="3">
                  <c:v>творчество</c:v>
                </c:pt>
                <c:pt idx="4">
                  <c:v>социум</c:v>
                </c:pt>
              </c:strCache>
            </c:strRef>
          </c:cat>
          <c:val>
            <c:numRef>
              <c:f>Лист29!$D$19:$H$19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383C-4493-8683-3FCCAE87E037}"/>
            </c:ext>
          </c:extLst>
        </c:ser>
        <c:dLbls>
          <c:showLegendKey val="0"/>
          <c:showVal val="0"/>
          <c:showCatName val="0"/>
          <c:showSerName val="0"/>
          <c:showPercent val="0"/>
          <c:showBubbleSize val="0"/>
        </c:dLbls>
        <c:gapWidth val="150"/>
        <c:shape val="box"/>
        <c:axId val="191540224"/>
        <c:axId val="191542016"/>
        <c:axId val="0"/>
      </c:bar3DChart>
      <c:catAx>
        <c:axId val="19154022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1542016"/>
        <c:crosses val="autoZero"/>
        <c:auto val="1"/>
        <c:lblAlgn val="ctr"/>
        <c:lblOffset val="100"/>
        <c:noMultiLvlLbl val="0"/>
      </c:catAx>
      <c:valAx>
        <c:axId val="1915420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15402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Лист30!$C$17</c:f>
              <c:strCache>
                <c:ptCount val="1"/>
                <c:pt idx="0">
                  <c:v>стартовый</c:v>
                </c:pt>
              </c:strCache>
            </c:strRef>
          </c:tx>
          <c:spPr>
            <a:solidFill>
              <a:schemeClr val="accent1"/>
            </a:solidFill>
            <a:ln>
              <a:noFill/>
            </a:ln>
            <a:effectLst/>
            <a:sp3d/>
          </c:spPr>
          <c:invertIfNegative val="0"/>
          <c:cat>
            <c:strRef>
              <c:f>Лист30!$D$16:$H$16</c:f>
              <c:strCache>
                <c:ptCount val="5"/>
                <c:pt idx="0">
                  <c:v>здоровье </c:v>
                </c:pt>
                <c:pt idx="1">
                  <c:v>коммуникация</c:v>
                </c:pt>
                <c:pt idx="2">
                  <c:v>познание</c:v>
                </c:pt>
                <c:pt idx="3">
                  <c:v>творчество</c:v>
                </c:pt>
                <c:pt idx="4">
                  <c:v>социум</c:v>
                </c:pt>
              </c:strCache>
            </c:strRef>
          </c:cat>
          <c:val>
            <c:numRef>
              <c:f>Лист30!$D$17:$H$17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563-4327-A4EC-5722F08FD932}"/>
            </c:ext>
          </c:extLst>
        </c:ser>
        <c:ser>
          <c:idx val="1"/>
          <c:order val="1"/>
          <c:tx>
            <c:strRef>
              <c:f>Лист30!$C$18</c:f>
              <c:strCache>
                <c:ptCount val="1"/>
                <c:pt idx="0">
                  <c:v>промежуточный</c:v>
                </c:pt>
              </c:strCache>
            </c:strRef>
          </c:tx>
          <c:spPr>
            <a:solidFill>
              <a:schemeClr val="accent2"/>
            </a:solidFill>
            <a:ln>
              <a:noFill/>
            </a:ln>
            <a:effectLst/>
            <a:sp3d/>
          </c:spPr>
          <c:invertIfNegative val="0"/>
          <c:cat>
            <c:strRef>
              <c:f>Лист30!$D$16:$H$16</c:f>
              <c:strCache>
                <c:ptCount val="5"/>
                <c:pt idx="0">
                  <c:v>здоровье </c:v>
                </c:pt>
                <c:pt idx="1">
                  <c:v>коммуникация</c:v>
                </c:pt>
                <c:pt idx="2">
                  <c:v>познание</c:v>
                </c:pt>
                <c:pt idx="3">
                  <c:v>творчество</c:v>
                </c:pt>
                <c:pt idx="4">
                  <c:v>социум</c:v>
                </c:pt>
              </c:strCache>
            </c:strRef>
          </c:cat>
          <c:val>
            <c:numRef>
              <c:f>Лист30!$D$18:$H$18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D563-4327-A4EC-5722F08FD932}"/>
            </c:ext>
          </c:extLst>
        </c:ser>
        <c:ser>
          <c:idx val="2"/>
          <c:order val="2"/>
          <c:tx>
            <c:strRef>
              <c:f>Лист30!$C$19</c:f>
              <c:strCache>
                <c:ptCount val="1"/>
                <c:pt idx="0">
                  <c:v>итоговый</c:v>
                </c:pt>
              </c:strCache>
            </c:strRef>
          </c:tx>
          <c:spPr>
            <a:solidFill>
              <a:schemeClr val="accent3"/>
            </a:solidFill>
            <a:ln>
              <a:noFill/>
            </a:ln>
            <a:effectLst/>
            <a:sp3d/>
          </c:spPr>
          <c:invertIfNegative val="0"/>
          <c:cat>
            <c:strRef>
              <c:f>Лист30!$D$16:$H$16</c:f>
              <c:strCache>
                <c:ptCount val="5"/>
                <c:pt idx="0">
                  <c:v>здоровье </c:v>
                </c:pt>
                <c:pt idx="1">
                  <c:v>коммуникация</c:v>
                </c:pt>
                <c:pt idx="2">
                  <c:v>познание</c:v>
                </c:pt>
                <c:pt idx="3">
                  <c:v>творчество</c:v>
                </c:pt>
                <c:pt idx="4">
                  <c:v>социум</c:v>
                </c:pt>
              </c:strCache>
            </c:strRef>
          </c:cat>
          <c:val>
            <c:numRef>
              <c:f>Лист30!$D$19:$H$19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D563-4327-A4EC-5722F08FD932}"/>
            </c:ext>
          </c:extLst>
        </c:ser>
        <c:dLbls>
          <c:showLegendKey val="0"/>
          <c:showVal val="0"/>
          <c:showCatName val="0"/>
          <c:showSerName val="0"/>
          <c:showPercent val="0"/>
          <c:showBubbleSize val="0"/>
        </c:dLbls>
        <c:gapWidth val="150"/>
        <c:shape val="box"/>
        <c:axId val="191627264"/>
        <c:axId val="191628800"/>
        <c:axId val="0"/>
      </c:bar3DChart>
      <c:catAx>
        <c:axId val="19162726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1628800"/>
        <c:crosses val="autoZero"/>
        <c:auto val="1"/>
        <c:lblAlgn val="ctr"/>
        <c:lblOffset val="100"/>
        <c:noMultiLvlLbl val="0"/>
      </c:catAx>
      <c:valAx>
        <c:axId val="1916288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916272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итог!$D$20</c:f>
              <c:strCache>
                <c:ptCount val="1"/>
                <c:pt idx="0">
                  <c:v>Доля детей с низким уровнем  %</c:v>
                </c:pt>
              </c:strCache>
            </c:strRef>
          </c:tx>
          <c:spPr>
            <a:solidFill>
              <a:schemeClr val="accent1"/>
            </a:solidFill>
            <a:ln>
              <a:noFill/>
            </a:ln>
            <a:effectLst/>
          </c:spPr>
          <c:invertIfNegative val="0"/>
          <c:cat>
            <c:strRef>
              <c:f>итог!$E$19:$J$19</c:f>
              <c:strCache>
                <c:ptCount val="5"/>
                <c:pt idx="0">
                  <c:v>стартовый</c:v>
                </c:pt>
                <c:pt idx="2">
                  <c:v>промежуточный</c:v>
                </c:pt>
                <c:pt idx="4">
                  <c:v>итоговый</c:v>
                </c:pt>
              </c:strCache>
            </c:strRef>
          </c:cat>
          <c:val>
            <c:numRef>
              <c:f>итог!$E$20:$J$20</c:f>
              <c:numCache>
                <c:formatCode>General</c:formatCode>
                <c:ptCount val="6"/>
                <c:pt idx="0">
                  <c:v>100</c:v>
                </c:pt>
                <c:pt idx="2">
                  <c:v>0</c:v>
                </c:pt>
                <c:pt idx="4">
                  <c:v>0</c:v>
                </c:pt>
              </c:numCache>
            </c:numRef>
          </c:val>
          <c:extLst xmlns:c16r2="http://schemas.microsoft.com/office/drawing/2015/06/chart">
            <c:ext xmlns:c16="http://schemas.microsoft.com/office/drawing/2014/chart" uri="{C3380CC4-5D6E-409C-BE32-E72D297353CC}">
              <c16:uniqueId val="{00000000-F89D-4354-9285-0A1B325C9CA9}"/>
            </c:ext>
          </c:extLst>
        </c:ser>
        <c:ser>
          <c:idx val="1"/>
          <c:order val="1"/>
          <c:tx>
            <c:strRef>
              <c:f>итог!$D$21</c:f>
              <c:strCache>
                <c:ptCount val="1"/>
                <c:pt idx="0">
                  <c:v>Доля детей со средним уровнем  %</c:v>
                </c:pt>
              </c:strCache>
            </c:strRef>
          </c:tx>
          <c:spPr>
            <a:solidFill>
              <a:schemeClr val="accent2"/>
            </a:solidFill>
            <a:ln>
              <a:noFill/>
            </a:ln>
            <a:effectLst/>
          </c:spPr>
          <c:invertIfNegative val="0"/>
          <c:cat>
            <c:strRef>
              <c:f>итог!$E$19:$J$19</c:f>
              <c:strCache>
                <c:ptCount val="5"/>
                <c:pt idx="0">
                  <c:v>стартовый</c:v>
                </c:pt>
                <c:pt idx="2">
                  <c:v>промежуточный</c:v>
                </c:pt>
                <c:pt idx="4">
                  <c:v>итоговый</c:v>
                </c:pt>
              </c:strCache>
            </c:strRef>
          </c:cat>
          <c:val>
            <c:numRef>
              <c:f>итог!$E$21:$J$21</c:f>
              <c:numCache>
                <c:formatCode>General</c:formatCode>
                <c:ptCount val="6"/>
                <c:pt idx="0">
                  <c:v>0</c:v>
                </c:pt>
                <c:pt idx="2">
                  <c:v>100</c:v>
                </c:pt>
                <c:pt idx="4">
                  <c:v>100</c:v>
                </c:pt>
              </c:numCache>
            </c:numRef>
          </c:val>
          <c:extLst xmlns:c16r2="http://schemas.microsoft.com/office/drawing/2015/06/chart">
            <c:ext xmlns:c16="http://schemas.microsoft.com/office/drawing/2014/chart" uri="{C3380CC4-5D6E-409C-BE32-E72D297353CC}">
              <c16:uniqueId val="{00000001-F89D-4354-9285-0A1B325C9CA9}"/>
            </c:ext>
          </c:extLst>
        </c:ser>
        <c:ser>
          <c:idx val="2"/>
          <c:order val="2"/>
          <c:tx>
            <c:strRef>
              <c:f>итог!$D$22</c:f>
              <c:strCache>
                <c:ptCount val="1"/>
                <c:pt idx="0">
                  <c:v>Доля детей с высоким уровнем  %</c:v>
                </c:pt>
              </c:strCache>
            </c:strRef>
          </c:tx>
          <c:spPr>
            <a:solidFill>
              <a:schemeClr val="accent3"/>
            </a:solidFill>
            <a:ln>
              <a:noFill/>
            </a:ln>
            <a:effectLst/>
          </c:spPr>
          <c:invertIfNegative val="0"/>
          <c:cat>
            <c:strRef>
              <c:f>итог!$E$19:$J$19</c:f>
              <c:strCache>
                <c:ptCount val="5"/>
                <c:pt idx="0">
                  <c:v>стартовый</c:v>
                </c:pt>
                <c:pt idx="2">
                  <c:v>промежуточный</c:v>
                </c:pt>
                <c:pt idx="4">
                  <c:v>итоговый</c:v>
                </c:pt>
              </c:strCache>
            </c:strRef>
          </c:cat>
          <c:val>
            <c:numRef>
              <c:f>итог!$E$22:$J$22</c:f>
              <c:numCache>
                <c:formatCode>General</c:formatCode>
                <c:ptCount val="6"/>
                <c:pt idx="0">
                  <c:v>0</c:v>
                </c:pt>
                <c:pt idx="2">
                  <c:v>0</c:v>
                </c:pt>
                <c:pt idx="4">
                  <c:v>0</c:v>
                </c:pt>
              </c:numCache>
            </c:numRef>
          </c:val>
          <c:extLst xmlns:c16r2="http://schemas.microsoft.com/office/drawing/2015/06/chart">
            <c:ext xmlns:c16="http://schemas.microsoft.com/office/drawing/2014/chart" uri="{C3380CC4-5D6E-409C-BE32-E72D297353CC}">
              <c16:uniqueId val="{00000002-F89D-4354-9285-0A1B325C9CA9}"/>
            </c:ext>
          </c:extLst>
        </c:ser>
        <c:dLbls>
          <c:showLegendKey val="0"/>
          <c:showVal val="0"/>
          <c:showCatName val="0"/>
          <c:showSerName val="0"/>
          <c:showPercent val="0"/>
          <c:showBubbleSize val="0"/>
        </c:dLbls>
        <c:gapWidth val="219"/>
        <c:overlap val="-27"/>
        <c:axId val="188496896"/>
        <c:axId val="188510976"/>
      </c:barChart>
      <c:catAx>
        <c:axId val="188496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8510976"/>
        <c:crosses val="autoZero"/>
        <c:auto val="1"/>
        <c:lblAlgn val="ctr"/>
        <c:lblOffset val="100"/>
        <c:noMultiLvlLbl val="0"/>
      </c:catAx>
      <c:valAx>
        <c:axId val="1885109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849689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Айдарова!$C$17</c:f>
              <c:strCache>
                <c:ptCount val="1"/>
                <c:pt idx="0">
                  <c:v>стартовый</c:v>
                </c:pt>
              </c:strCache>
            </c:strRef>
          </c:tx>
          <c:invertIfNegative val="0"/>
          <c:cat>
            <c:strRef>
              <c:f>Айдарова!$D$16:$H$16</c:f>
              <c:strCache>
                <c:ptCount val="5"/>
                <c:pt idx="0">
                  <c:v>здоровье </c:v>
                </c:pt>
                <c:pt idx="1">
                  <c:v>коммуникация</c:v>
                </c:pt>
                <c:pt idx="2">
                  <c:v>познание</c:v>
                </c:pt>
                <c:pt idx="3">
                  <c:v>творчество</c:v>
                </c:pt>
                <c:pt idx="4">
                  <c:v>социум</c:v>
                </c:pt>
              </c:strCache>
            </c:strRef>
          </c:cat>
          <c:val>
            <c:numRef>
              <c:f>Айдарова!$D$17:$H$17</c:f>
              <c:numCache>
                <c:formatCode>General</c:formatCode>
                <c:ptCount val="5"/>
                <c:pt idx="0">
                  <c:v>1</c:v>
                </c:pt>
                <c:pt idx="1">
                  <c:v>1</c:v>
                </c:pt>
                <c:pt idx="2">
                  <c:v>1</c:v>
                </c:pt>
                <c:pt idx="3">
                  <c:v>1</c:v>
                </c:pt>
                <c:pt idx="4">
                  <c:v>0</c:v>
                </c:pt>
              </c:numCache>
            </c:numRef>
          </c:val>
          <c:extLst xmlns:c16r2="http://schemas.microsoft.com/office/drawing/2015/06/chart">
            <c:ext xmlns:c16="http://schemas.microsoft.com/office/drawing/2014/chart" uri="{C3380CC4-5D6E-409C-BE32-E72D297353CC}">
              <c16:uniqueId val="{00000000-D180-4B21-A4D1-40193D4B2853}"/>
            </c:ext>
          </c:extLst>
        </c:ser>
        <c:ser>
          <c:idx val="1"/>
          <c:order val="1"/>
          <c:tx>
            <c:strRef>
              <c:f>Айдарова!$C$18</c:f>
              <c:strCache>
                <c:ptCount val="1"/>
                <c:pt idx="0">
                  <c:v>промежуточный</c:v>
                </c:pt>
              </c:strCache>
            </c:strRef>
          </c:tx>
          <c:invertIfNegative val="0"/>
          <c:cat>
            <c:strRef>
              <c:f>Айдарова!$D$16:$H$16</c:f>
              <c:strCache>
                <c:ptCount val="5"/>
                <c:pt idx="0">
                  <c:v>здоровье </c:v>
                </c:pt>
                <c:pt idx="1">
                  <c:v>коммуникация</c:v>
                </c:pt>
                <c:pt idx="2">
                  <c:v>познание</c:v>
                </c:pt>
                <c:pt idx="3">
                  <c:v>творчество</c:v>
                </c:pt>
                <c:pt idx="4">
                  <c:v>социум</c:v>
                </c:pt>
              </c:strCache>
            </c:strRef>
          </c:cat>
          <c:val>
            <c:numRef>
              <c:f>Айдарова!$D$18:$H$18</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1-D180-4B21-A4D1-40193D4B2853}"/>
            </c:ext>
          </c:extLst>
        </c:ser>
        <c:ser>
          <c:idx val="2"/>
          <c:order val="2"/>
          <c:tx>
            <c:strRef>
              <c:f>Айдарова!$C$19</c:f>
              <c:strCache>
                <c:ptCount val="1"/>
                <c:pt idx="0">
                  <c:v>итоговый</c:v>
                </c:pt>
              </c:strCache>
            </c:strRef>
          </c:tx>
          <c:invertIfNegative val="0"/>
          <c:cat>
            <c:strRef>
              <c:f>Айдарова!$D$16:$H$16</c:f>
              <c:strCache>
                <c:ptCount val="5"/>
                <c:pt idx="0">
                  <c:v>здоровье </c:v>
                </c:pt>
                <c:pt idx="1">
                  <c:v>коммуникация</c:v>
                </c:pt>
                <c:pt idx="2">
                  <c:v>познание</c:v>
                </c:pt>
                <c:pt idx="3">
                  <c:v>творчество</c:v>
                </c:pt>
                <c:pt idx="4">
                  <c:v>социум</c:v>
                </c:pt>
              </c:strCache>
            </c:strRef>
          </c:cat>
          <c:val>
            <c:numRef>
              <c:f>Айдарова!$D$19:$H$19</c:f>
              <c:numCache>
                <c:formatCode>General</c:formatCode>
                <c:ptCount val="5"/>
                <c:pt idx="0">
                  <c:v>3</c:v>
                </c:pt>
                <c:pt idx="1">
                  <c:v>3</c:v>
                </c:pt>
                <c:pt idx="2">
                  <c:v>2</c:v>
                </c:pt>
                <c:pt idx="3">
                  <c:v>2</c:v>
                </c:pt>
                <c:pt idx="4">
                  <c:v>1</c:v>
                </c:pt>
              </c:numCache>
            </c:numRef>
          </c:val>
          <c:extLst xmlns:c16r2="http://schemas.microsoft.com/office/drawing/2015/06/chart">
            <c:ext xmlns:c16="http://schemas.microsoft.com/office/drawing/2014/chart" uri="{C3380CC4-5D6E-409C-BE32-E72D297353CC}">
              <c16:uniqueId val="{00000002-D180-4B21-A4D1-40193D4B2853}"/>
            </c:ext>
          </c:extLst>
        </c:ser>
        <c:dLbls>
          <c:showLegendKey val="0"/>
          <c:showVal val="0"/>
          <c:showCatName val="0"/>
          <c:showSerName val="0"/>
          <c:showPercent val="0"/>
          <c:showBubbleSize val="0"/>
        </c:dLbls>
        <c:gapWidth val="150"/>
        <c:shape val="box"/>
        <c:axId val="188637568"/>
        <c:axId val="188639104"/>
        <c:axId val="0"/>
      </c:bar3DChart>
      <c:catAx>
        <c:axId val="188637568"/>
        <c:scaling>
          <c:orientation val="minMax"/>
        </c:scaling>
        <c:delete val="0"/>
        <c:axPos val="b"/>
        <c:numFmt formatCode="General" sourceLinked="0"/>
        <c:majorTickMark val="out"/>
        <c:minorTickMark val="none"/>
        <c:tickLblPos val="nextTo"/>
        <c:crossAx val="188639104"/>
        <c:crosses val="autoZero"/>
        <c:auto val="1"/>
        <c:lblAlgn val="ctr"/>
        <c:lblOffset val="100"/>
        <c:noMultiLvlLbl val="0"/>
      </c:catAx>
      <c:valAx>
        <c:axId val="188639104"/>
        <c:scaling>
          <c:orientation val="minMax"/>
        </c:scaling>
        <c:delete val="0"/>
        <c:axPos val="l"/>
        <c:majorGridlines/>
        <c:numFmt formatCode="General" sourceLinked="1"/>
        <c:majorTickMark val="out"/>
        <c:minorTickMark val="none"/>
        <c:tickLblPos val="nextTo"/>
        <c:crossAx val="188637568"/>
        <c:crosses val="autoZero"/>
        <c:crossBetween val="between"/>
      </c:val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Қожахмет!$C$17</c:f>
              <c:strCache>
                <c:ptCount val="1"/>
                <c:pt idx="0">
                  <c:v>стартовый</c:v>
                </c:pt>
              </c:strCache>
            </c:strRef>
          </c:tx>
          <c:invertIfNegative val="0"/>
          <c:cat>
            <c:strRef>
              <c:f>Қожахмет!$D$16:$H$16</c:f>
              <c:strCache>
                <c:ptCount val="5"/>
                <c:pt idx="0">
                  <c:v>здоровье </c:v>
                </c:pt>
                <c:pt idx="1">
                  <c:v>коммуникация</c:v>
                </c:pt>
                <c:pt idx="2">
                  <c:v>познание</c:v>
                </c:pt>
                <c:pt idx="3">
                  <c:v>творчество</c:v>
                </c:pt>
                <c:pt idx="4">
                  <c:v>социум</c:v>
                </c:pt>
              </c:strCache>
            </c:strRef>
          </c:cat>
          <c:val>
            <c:numRef>
              <c:f>Қожахмет!$D$17:$H$17</c:f>
              <c:numCache>
                <c:formatCode>General</c:formatCode>
                <c:ptCount val="5"/>
                <c:pt idx="0">
                  <c:v>1</c:v>
                </c:pt>
                <c:pt idx="1">
                  <c:v>2</c:v>
                </c:pt>
                <c:pt idx="2">
                  <c:v>1</c:v>
                </c:pt>
                <c:pt idx="3">
                  <c:v>1</c:v>
                </c:pt>
                <c:pt idx="4">
                  <c:v>0</c:v>
                </c:pt>
              </c:numCache>
            </c:numRef>
          </c:val>
          <c:extLst xmlns:c16r2="http://schemas.microsoft.com/office/drawing/2015/06/chart">
            <c:ext xmlns:c16="http://schemas.microsoft.com/office/drawing/2014/chart" uri="{C3380CC4-5D6E-409C-BE32-E72D297353CC}">
              <c16:uniqueId val="{00000000-704D-464B-898E-3D27975CE37E}"/>
            </c:ext>
          </c:extLst>
        </c:ser>
        <c:ser>
          <c:idx val="1"/>
          <c:order val="1"/>
          <c:tx>
            <c:strRef>
              <c:f>Қожахмет!$C$18</c:f>
              <c:strCache>
                <c:ptCount val="1"/>
                <c:pt idx="0">
                  <c:v>промежуточный</c:v>
                </c:pt>
              </c:strCache>
            </c:strRef>
          </c:tx>
          <c:invertIfNegative val="0"/>
          <c:cat>
            <c:strRef>
              <c:f>Қожахмет!$D$16:$H$16</c:f>
              <c:strCache>
                <c:ptCount val="5"/>
                <c:pt idx="0">
                  <c:v>здоровье </c:v>
                </c:pt>
                <c:pt idx="1">
                  <c:v>коммуникация</c:v>
                </c:pt>
                <c:pt idx="2">
                  <c:v>познание</c:v>
                </c:pt>
                <c:pt idx="3">
                  <c:v>творчество</c:v>
                </c:pt>
                <c:pt idx="4">
                  <c:v>социум</c:v>
                </c:pt>
              </c:strCache>
            </c:strRef>
          </c:cat>
          <c:val>
            <c:numRef>
              <c:f>Қожахмет!$D$18:$H$18</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1-704D-464B-898E-3D27975CE37E}"/>
            </c:ext>
          </c:extLst>
        </c:ser>
        <c:ser>
          <c:idx val="2"/>
          <c:order val="2"/>
          <c:tx>
            <c:strRef>
              <c:f>Қожахмет!$C$19</c:f>
              <c:strCache>
                <c:ptCount val="1"/>
                <c:pt idx="0">
                  <c:v>итоговый</c:v>
                </c:pt>
              </c:strCache>
            </c:strRef>
          </c:tx>
          <c:invertIfNegative val="0"/>
          <c:cat>
            <c:strRef>
              <c:f>Қожахмет!$D$16:$H$16</c:f>
              <c:strCache>
                <c:ptCount val="5"/>
                <c:pt idx="0">
                  <c:v>здоровье </c:v>
                </c:pt>
                <c:pt idx="1">
                  <c:v>коммуникация</c:v>
                </c:pt>
                <c:pt idx="2">
                  <c:v>познание</c:v>
                </c:pt>
                <c:pt idx="3">
                  <c:v>творчество</c:v>
                </c:pt>
                <c:pt idx="4">
                  <c:v>социум</c:v>
                </c:pt>
              </c:strCache>
            </c:strRef>
          </c:cat>
          <c:val>
            <c:numRef>
              <c:f>Қожахмет!$D$19:$H$19</c:f>
              <c:numCache>
                <c:formatCode>General</c:formatCode>
                <c:ptCount val="5"/>
                <c:pt idx="0">
                  <c:v>3</c:v>
                </c:pt>
                <c:pt idx="1">
                  <c:v>2</c:v>
                </c:pt>
                <c:pt idx="2">
                  <c:v>3</c:v>
                </c:pt>
                <c:pt idx="3">
                  <c:v>2</c:v>
                </c:pt>
                <c:pt idx="4">
                  <c:v>1</c:v>
                </c:pt>
              </c:numCache>
            </c:numRef>
          </c:val>
          <c:extLst xmlns:c16r2="http://schemas.microsoft.com/office/drawing/2015/06/chart">
            <c:ext xmlns:c16="http://schemas.microsoft.com/office/drawing/2014/chart" uri="{C3380CC4-5D6E-409C-BE32-E72D297353CC}">
              <c16:uniqueId val="{00000002-704D-464B-898E-3D27975CE37E}"/>
            </c:ext>
          </c:extLst>
        </c:ser>
        <c:dLbls>
          <c:showLegendKey val="0"/>
          <c:showVal val="0"/>
          <c:showCatName val="0"/>
          <c:showSerName val="0"/>
          <c:showPercent val="0"/>
          <c:showBubbleSize val="0"/>
        </c:dLbls>
        <c:gapWidth val="150"/>
        <c:shape val="box"/>
        <c:axId val="188720256"/>
        <c:axId val="188721792"/>
        <c:axId val="0"/>
      </c:bar3DChart>
      <c:catAx>
        <c:axId val="188720256"/>
        <c:scaling>
          <c:orientation val="minMax"/>
        </c:scaling>
        <c:delete val="0"/>
        <c:axPos val="b"/>
        <c:numFmt formatCode="General" sourceLinked="0"/>
        <c:majorTickMark val="out"/>
        <c:minorTickMark val="none"/>
        <c:tickLblPos val="nextTo"/>
        <c:crossAx val="188721792"/>
        <c:crosses val="autoZero"/>
        <c:auto val="1"/>
        <c:lblAlgn val="ctr"/>
        <c:lblOffset val="100"/>
        <c:noMultiLvlLbl val="0"/>
      </c:catAx>
      <c:valAx>
        <c:axId val="188721792"/>
        <c:scaling>
          <c:orientation val="minMax"/>
        </c:scaling>
        <c:delete val="0"/>
        <c:axPos val="l"/>
        <c:majorGridlines/>
        <c:numFmt formatCode="General" sourceLinked="1"/>
        <c:majorTickMark val="out"/>
        <c:minorTickMark val="none"/>
        <c:tickLblPos val="nextTo"/>
        <c:crossAx val="188720256"/>
        <c:crosses val="autoZero"/>
        <c:crossBetween val="between"/>
      </c:val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Оразова!$C$17</c:f>
              <c:strCache>
                <c:ptCount val="1"/>
                <c:pt idx="0">
                  <c:v>стартовый</c:v>
                </c:pt>
              </c:strCache>
            </c:strRef>
          </c:tx>
          <c:spPr>
            <a:solidFill>
              <a:schemeClr val="accent1"/>
            </a:solidFill>
            <a:ln>
              <a:noFill/>
            </a:ln>
            <a:effectLst/>
            <a:sp3d/>
          </c:spPr>
          <c:invertIfNegative val="0"/>
          <c:cat>
            <c:strRef>
              <c:f>Оразова!$D$16:$H$16</c:f>
              <c:strCache>
                <c:ptCount val="5"/>
                <c:pt idx="0">
                  <c:v>здоровье </c:v>
                </c:pt>
                <c:pt idx="1">
                  <c:v>коммуникация</c:v>
                </c:pt>
                <c:pt idx="2">
                  <c:v>познание</c:v>
                </c:pt>
                <c:pt idx="3">
                  <c:v>творчество</c:v>
                </c:pt>
                <c:pt idx="4">
                  <c:v>социум</c:v>
                </c:pt>
              </c:strCache>
            </c:strRef>
          </c:cat>
          <c:val>
            <c:numRef>
              <c:f>Оразова!$D$17:$H$17</c:f>
              <c:numCache>
                <c:formatCode>General</c:formatCode>
                <c:ptCount val="5"/>
                <c:pt idx="0">
                  <c:v>1</c:v>
                </c:pt>
                <c:pt idx="1">
                  <c:v>1</c:v>
                </c:pt>
                <c:pt idx="2">
                  <c:v>1</c:v>
                </c:pt>
                <c:pt idx="3">
                  <c:v>1</c:v>
                </c:pt>
                <c:pt idx="4">
                  <c:v>0</c:v>
                </c:pt>
              </c:numCache>
            </c:numRef>
          </c:val>
          <c:extLst xmlns:c16r2="http://schemas.microsoft.com/office/drawing/2015/06/chart">
            <c:ext xmlns:c16="http://schemas.microsoft.com/office/drawing/2014/chart" uri="{C3380CC4-5D6E-409C-BE32-E72D297353CC}">
              <c16:uniqueId val="{00000000-428E-4F48-8D37-8B7A8AF110C1}"/>
            </c:ext>
          </c:extLst>
        </c:ser>
        <c:ser>
          <c:idx val="1"/>
          <c:order val="1"/>
          <c:tx>
            <c:strRef>
              <c:f>Оразова!$C$18</c:f>
              <c:strCache>
                <c:ptCount val="1"/>
                <c:pt idx="0">
                  <c:v>промежуточный</c:v>
                </c:pt>
              </c:strCache>
            </c:strRef>
          </c:tx>
          <c:spPr>
            <a:solidFill>
              <a:schemeClr val="accent2"/>
            </a:solidFill>
            <a:ln>
              <a:noFill/>
            </a:ln>
            <a:effectLst/>
            <a:sp3d/>
          </c:spPr>
          <c:invertIfNegative val="0"/>
          <c:cat>
            <c:strRef>
              <c:f>Оразова!$D$16:$H$16</c:f>
              <c:strCache>
                <c:ptCount val="5"/>
                <c:pt idx="0">
                  <c:v>здоровье </c:v>
                </c:pt>
                <c:pt idx="1">
                  <c:v>коммуникация</c:v>
                </c:pt>
                <c:pt idx="2">
                  <c:v>познание</c:v>
                </c:pt>
                <c:pt idx="3">
                  <c:v>творчество</c:v>
                </c:pt>
                <c:pt idx="4">
                  <c:v>социум</c:v>
                </c:pt>
              </c:strCache>
            </c:strRef>
          </c:cat>
          <c:val>
            <c:numRef>
              <c:f>Оразова!$D$18:$H$18</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1-428E-4F48-8D37-8B7A8AF110C1}"/>
            </c:ext>
          </c:extLst>
        </c:ser>
        <c:ser>
          <c:idx val="2"/>
          <c:order val="2"/>
          <c:tx>
            <c:strRef>
              <c:f>Оразова!$C$19</c:f>
              <c:strCache>
                <c:ptCount val="1"/>
                <c:pt idx="0">
                  <c:v>итоговый</c:v>
                </c:pt>
              </c:strCache>
            </c:strRef>
          </c:tx>
          <c:spPr>
            <a:solidFill>
              <a:schemeClr val="accent3"/>
            </a:solidFill>
            <a:ln>
              <a:noFill/>
            </a:ln>
            <a:effectLst/>
            <a:sp3d/>
          </c:spPr>
          <c:invertIfNegative val="0"/>
          <c:cat>
            <c:strRef>
              <c:f>Оразова!$D$16:$H$16</c:f>
              <c:strCache>
                <c:ptCount val="5"/>
                <c:pt idx="0">
                  <c:v>здоровье </c:v>
                </c:pt>
                <c:pt idx="1">
                  <c:v>коммуникация</c:v>
                </c:pt>
                <c:pt idx="2">
                  <c:v>познание</c:v>
                </c:pt>
                <c:pt idx="3">
                  <c:v>творчество</c:v>
                </c:pt>
                <c:pt idx="4">
                  <c:v>социум</c:v>
                </c:pt>
              </c:strCache>
            </c:strRef>
          </c:cat>
          <c:val>
            <c:numRef>
              <c:f>Оразова!$D$19:$H$19</c:f>
              <c:numCache>
                <c:formatCode>General</c:formatCode>
                <c:ptCount val="5"/>
                <c:pt idx="0">
                  <c:v>2</c:v>
                </c:pt>
                <c:pt idx="1">
                  <c:v>3</c:v>
                </c:pt>
                <c:pt idx="2">
                  <c:v>3</c:v>
                </c:pt>
                <c:pt idx="3">
                  <c:v>2</c:v>
                </c:pt>
                <c:pt idx="4">
                  <c:v>1</c:v>
                </c:pt>
              </c:numCache>
            </c:numRef>
          </c:val>
          <c:extLst xmlns:c16r2="http://schemas.microsoft.com/office/drawing/2015/06/chart">
            <c:ext xmlns:c16="http://schemas.microsoft.com/office/drawing/2014/chart" uri="{C3380CC4-5D6E-409C-BE32-E72D297353CC}">
              <c16:uniqueId val="{00000002-428E-4F48-8D37-8B7A8AF110C1}"/>
            </c:ext>
          </c:extLst>
        </c:ser>
        <c:dLbls>
          <c:showLegendKey val="0"/>
          <c:showVal val="0"/>
          <c:showCatName val="0"/>
          <c:showSerName val="0"/>
          <c:showPercent val="0"/>
          <c:showBubbleSize val="0"/>
        </c:dLbls>
        <c:gapWidth val="150"/>
        <c:shape val="box"/>
        <c:axId val="189122816"/>
        <c:axId val="189124608"/>
        <c:axId val="0"/>
      </c:bar3DChart>
      <c:catAx>
        <c:axId val="18912281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9124608"/>
        <c:crosses val="autoZero"/>
        <c:auto val="1"/>
        <c:lblAlgn val="ctr"/>
        <c:lblOffset val="100"/>
        <c:noMultiLvlLbl val="0"/>
      </c:catAx>
      <c:valAx>
        <c:axId val="1891246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912281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w="9525">
          <a:noFill/>
        </a:ln>
        <a:effectLst/>
        <a:sp3d/>
      </c:spPr>
    </c:floor>
    <c:sideWall>
      <c:thickness val="0"/>
      <c:spPr>
        <a:noFill/>
        <a:ln w="25400">
          <a:noFill/>
        </a:ln>
        <a:effectLst/>
        <a:sp3d/>
      </c:spPr>
    </c:sideWall>
    <c:backWall>
      <c:thickness val="0"/>
      <c:spPr>
        <a:noFill/>
        <a:ln w="25400">
          <a:noFill/>
        </a:ln>
        <a:effectLst/>
        <a:sp3d/>
      </c:spPr>
    </c:backWall>
    <c:plotArea>
      <c:layout>
        <c:manualLayout>
          <c:layoutTarget val="inner"/>
          <c:xMode val="edge"/>
          <c:yMode val="edge"/>
          <c:x val="4.6798308321656525E-2"/>
          <c:y val="0.16270349718564217"/>
          <c:w val="0.95320169167834345"/>
          <c:h val="0.76113154321719989"/>
        </c:manualLayout>
      </c:layout>
      <c:bar3DChart>
        <c:barDir val="col"/>
        <c:grouping val="clustered"/>
        <c:varyColors val="0"/>
        <c:ser>
          <c:idx val="0"/>
          <c:order val="0"/>
          <c:tx>
            <c:strRef>
              <c:f>Миша!#REF!</c:f>
              <c:strCache>
                <c:ptCount val="1"/>
                <c:pt idx="0">
                  <c:v>#REF!</c:v>
                </c:pt>
              </c:strCache>
            </c:strRef>
          </c:tx>
          <c:spPr>
            <a:solidFill>
              <a:schemeClr val="accent1"/>
            </a:solidFill>
            <a:ln>
              <a:noFill/>
            </a:ln>
            <a:effectLst/>
            <a:sp3d/>
          </c:spPr>
          <c:invertIfNegative val="0"/>
          <c:cat>
            <c:strRef>
              <c:f>Миша!$C$16:$C$16</c:f>
              <c:strCache>
                <c:ptCount val="1"/>
                <c:pt idx="0">
                  <c:v>социум</c:v>
                </c:pt>
              </c:strCache>
            </c:strRef>
          </c:cat>
          <c:val>
            <c:numRef>
              <c:f>Миша!$C$17:$C$17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77E3-4CDB-84E0-6C8784FF23BD}"/>
            </c:ext>
          </c:extLst>
        </c:ser>
        <c:ser>
          <c:idx val="1"/>
          <c:order val="1"/>
          <c:tx>
            <c:strRef>
              <c:f>Миша!#REF!</c:f>
              <c:strCache>
                <c:ptCount val="1"/>
                <c:pt idx="0">
                  <c:v>#REF!</c:v>
                </c:pt>
              </c:strCache>
            </c:strRef>
          </c:tx>
          <c:spPr>
            <a:solidFill>
              <a:schemeClr val="accent2"/>
            </a:solidFill>
            <a:ln>
              <a:noFill/>
            </a:ln>
            <a:effectLst/>
            <a:sp3d/>
          </c:spPr>
          <c:invertIfNegative val="0"/>
          <c:cat>
            <c:strRef>
              <c:f>Миша!$C$16:$C$16</c:f>
              <c:strCache>
                <c:ptCount val="1"/>
                <c:pt idx="0">
                  <c:v>социум</c:v>
                </c:pt>
              </c:strCache>
            </c:strRef>
          </c:cat>
          <c:val>
            <c:numRef>
              <c:f>Миша!$C$18:$C$18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1-77E3-4CDB-84E0-6C8784FF23BD}"/>
            </c:ext>
          </c:extLst>
        </c:ser>
        <c:ser>
          <c:idx val="2"/>
          <c:order val="2"/>
          <c:tx>
            <c:strRef>
              <c:f>Миша!#REF!</c:f>
              <c:strCache>
                <c:ptCount val="1"/>
                <c:pt idx="0">
                  <c:v>#REF!</c:v>
                </c:pt>
              </c:strCache>
            </c:strRef>
          </c:tx>
          <c:spPr>
            <a:solidFill>
              <a:schemeClr val="accent3"/>
            </a:solidFill>
            <a:ln>
              <a:noFill/>
            </a:ln>
            <a:effectLst/>
            <a:sp3d/>
          </c:spPr>
          <c:invertIfNegative val="0"/>
          <c:cat>
            <c:strRef>
              <c:f>Миша!$C$16:$C$16</c:f>
              <c:strCache>
                <c:ptCount val="1"/>
                <c:pt idx="0">
                  <c:v>социум</c:v>
                </c:pt>
              </c:strCache>
            </c:strRef>
          </c:cat>
          <c:val>
            <c:numRef>
              <c:f>Миша!$C$19:$C$19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77E3-4CDB-84E0-6C8784FF23BD}"/>
            </c:ext>
          </c:extLst>
        </c:ser>
        <c:dLbls>
          <c:showLegendKey val="0"/>
          <c:showVal val="0"/>
          <c:showCatName val="0"/>
          <c:showSerName val="0"/>
          <c:showPercent val="0"/>
          <c:showBubbleSize val="0"/>
        </c:dLbls>
        <c:gapWidth val="150"/>
        <c:shape val="box"/>
        <c:axId val="188959744"/>
        <c:axId val="188965632"/>
        <c:axId val="0"/>
      </c:bar3DChart>
      <c:catAx>
        <c:axId val="18895974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8965632"/>
        <c:crosses val="autoZero"/>
        <c:auto val="1"/>
        <c:lblAlgn val="ctr"/>
        <c:lblOffset val="100"/>
        <c:noMultiLvlLbl val="0"/>
      </c:catAx>
      <c:valAx>
        <c:axId val="1889656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8959744"/>
        <c:crosses val="autoZero"/>
        <c:crossBetween val="between"/>
      </c:valAx>
      <c:spPr>
        <a:noFill/>
        <a:ln w="25400">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Лист6!$C$17</c:f>
              <c:strCache>
                <c:ptCount val="1"/>
                <c:pt idx="0">
                  <c:v>стартовый</c:v>
                </c:pt>
              </c:strCache>
            </c:strRef>
          </c:tx>
          <c:spPr>
            <a:solidFill>
              <a:schemeClr val="accent1"/>
            </a:solidFill>
            <a:ln>
              <a:noFill/>
            </a:ln>
            <a:effectLst/>
            <a:sp3d/>
          </c:spPr>
          <c:invertIfNegative val="0"/>
          <c:cat>
            <c:strRef>
              <c:f>Лист6!$D$16:$H$16</c:f>
              <c:strCache>
                <c:ptCount val="5"/>
                <c:pt idx="0">
                  <c:v>здоровье </c:v>
                </c:pt>
                <c:pt idx="1">
                  <c:v>коммуникация</c:v>
                </c:pt>
                <c:pt idx="2">
                  <c:v>познание</c:v>
                </c:pt>
                <c:pt idx="3">
                  <c:v>творчество</c:v>
                </c:pt>
                <c:pt idx="4">
                  <c:v>социум</c:v>
                </c:pt>
              </c:strCache>
            </c:strRef>
          </c:cat>
          <c:val>
            <c:numRef>
              <c:f>Лист6!$D$17:$H$17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E15-4CC1-9486-C3B51B94E641}"/>
            </c:ext>
          </c:extLst>
        </c:ser>
        <c:ser>
          <c:idx val="1"/>
          <c:order val="1"/>
          <c:tx>
            <c:strRef>
              <c:f>Лист6!$C$18</c:f>
              <c:strCache>
                <c:ptCount val="1"/>
                <c:pt idx="0">
                  <c:v>промежуточный</c:v>
                </c:pt>
              </c:strCache>
            </c:strRef>
          </c:tx>
          <c:spPr>
            <a:solidFill>
              <a:schemeClr val="accent2"/>
            </a:solidFill>
            <a:ln>
              <a:noFill/>
            </a:ln>
            <a:effectLst/>
            <a:sp3d/>
          </c:spPr>
          <c:invertIfNegative val="0"/>
          <c:cat>
            <c:strRef>
              <c:f>Лист6!$D$16:$H$16</c:f>
              <c:strCache>
                <c:ptCount val="5"/>
                <c:pt idx="0">
                  <c:v>здоровье </c:v>
                </c:pt>
                <c:pt idx="1">
                  <c:v>коммуникация</c:v>
                </c:pt>
                <c:pt idx="2">
                  <c:v>познание</c:v>
                </c:pt>
                <c:pt idx="3">
                  <c:v>творчество</c:v>
                </c:pt>
                <c:pt idx="4">
                  <c:v>социум</c:v>
                </c:pt>
              </c:strCache>
            </c:strRef>
          </c:cat>
          <c:val>
            <c:numRef>
              <c:f>Лист6!$D$18:$H$18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9E15-4CC1-9486-C3B51B94E641}"/>
            </c:ext>
          </c:extLst>
        </c:ser>
        <c:ser>
          <c:idx val="2"/>
          <c:order val="2"/>
          <c:tx>
            <c:strRef>
              <c:f>Лист6!$C$19</c:f>
              <c:strCache>
                <c:ptCount val="1"/>
                <c:pt idx="0">
                  <c:v>итоговый</c:v>
                </c:pt>
              </c:strCache>
            </c:strRef>
          </c:tx>
          <c:spPr>
            <a:solidFill>
              <a:schemeClr val="accent3"/>
            </a:solidFill>
            <a:ln>
              <a:noFill/>
            </a:ln>
            <a:effectLst/>
            <a:sp3d/>
          </c:spPr>
          <c:invertIfNegative val="0"/>
          <c:cat>
            <c:strRef>
              <c:f>Лист6!$D$16:$H$16</c:f>
              <c:strCache>
                <c:ptCount val="5"/>
                <c:pt idx="0">
                  <c:v>здоровье </c:v>
                </c:pt>
                <c:pt idx="1">
                  <c:v>коммуникация</c:v>
                </c:pt>
                <c:pt idx="2">
                  <c:v>познание</c:v>
                </c:pt>
                <c:pt idx="3">
                  <c:v>творчество</c:v>
                </c:pt>
                <c:pt idx="4">
                  <c:v>социум</c:v>
                </c:pt>
              </c:strCache>
            </c:strRef>
          </c:cat>
          <c:val>
            <c:numRef>
              <c:f>Лист6!$D$19:$H$19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9E15-4CC1-9486-C3B51B94E641}"/>
            </c:ext>
          </c:extLst>
        </c:ser>
        <c:dLbls>
          <c:showLegendKey val="0"/>
          <c:showVal val="0"/>
          <c:showCatName val="0"/>
          <c:showSerName val="0"/>
          <c:showPercent val="0"/>
          <c:showBubbleSize val="0"/>
        </c:dLbls>
        <c:gapWidth val="150"/>
        <c:shape val="box"/>
        <c:axId val="189563648"/>
        <c:axId val="189565184"/>
        <c:axId val="0"/>
      </c:bar3DChart>
      <c:catAx>
        <c:axId val="18956364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9565184"/>
        <c:crosses val="autoZero"/>
        <c:auto val="1"/>
        <c:lblAlgn val="ctr"/>
        <c:lblOffset val="100"/>
        <c:noMultiLvlLbl val="0"/>
      </c:catAx>
      <c:valAx>
        <c:axId val="1895651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95636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Лист7!$C$17</c:f>
              <c:strCache>
                <c:ptCount val="1"/>
                <c:pt idx="0">
                  <c:v>стартовый</c:v>
                </c:pt>
              </c:strCache>
            </c:strRef>
          </c:tx>
          <c:spPr>
            <a:solidFill>
              <a:schemeClr val="accent1"/>
            </a:solidFill>
            <a:ln>
              <a:noFill/>
            </a:ln>
            <a:effectLst/>
            <a:sp3d/>
          </c:spPr>
          <c:invertIfNegative val="0"/>
          <c:cat>
            <c:strRef>
              <c:f>Лист7!$D$16:$H$16</c:f>
              <c:strCache>
                <c:ptCount val="5"/>
                <c:pt idx="0">
                  <c:v>здоровье </c:v>
                </c:pt>
                <c:pt idx="1">
                  <c:v>коммуникация</c:v>
                </c:pt>
                <c:pt idx="2">
                  <c:v>познание</c:v>
                </c:pt>
                <c:pt idx="3">
                  <c:v>творчество</c:v>
                </c:pt>
                <c:pt idx="4">
                  <c:v>социум</c:v>
                </c:pt>
              </c:strCache>
            </c:strRef>
          </c:cat>
          <c:val>
            <c:numRef>
              <c:f>Лист7!$D$17:$H$17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4F8-48B5-8F78-32DEE761C7D2}"/>
            </c:ext>
          </c:extLst>
        </c:ser>
        <c:ser>
          <c:idx val="1"/>
          <c:order val="1"/>
          <c:tx>
            <c:strRef>
              <c:f>Лист7!$C$18</c:f>
              <c:strCache>
                <c:ptCount val="1"/>
                <c:pt idx="0">
                  <c:v>промежуточный</c:v>
                </c:pt>
              </c:strCache>
            </c:strRef>
          </c:tx>
          <c:spPr>
            <a:solidFill>
              <a:schemeClr val="accent2"/>
            </a:solidFill>
            <a:ln>
              <a:noFill/>
            </a:ln>
            <a:effectLst/>
            <a:sp3d/>
          </c:spPr>
          <c:invertIfNegative val="0"/>
          <c:cat>
            <c:strRef>
              <c:f>Лист7!$D$16:$H$16</c:f>
              <c:strCache>
                <c:ptCount val="5"/>
                <c:pt idx="0">
                  <c:v>здоровье </c:v>
                </c:pt>
                <c:pt idx="1">
                  <c:v>коммуникация</c:v>
                </c:pt>
                <c:pt idx="2">
                  <c:v>познание</c:v>
                </c:pt>
                <c:pt idx="3">
                  <c:v>творчество</c:v>
                </c:pt>
                <c:pt idx="4">
                  <c:v>социум</c:v>
                </c:pt>
              </c:strCache>
            </c:strRef>
          </c:cat>
          <c:val>
            <c:numRef>
              <c:f>Лист7!$D$18:$H$18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B4F8-48B5-8F78-32DEE761C7D2}"/>
            </c:ext>
          </c:extLst>
        </c:ser>
        <c:ser>
          <c:idx val="2"/>
          <c:order val="2"/>
          <c:tx>
            <c:strRef>
              <c:f>Лист7!$C$19</c:f>
              <c:strCache>
                <c:ptCount val="1"/>
                <c:pt idx="0">
                  <c:v>итоговый</c:v>
                </c:pt>
              </c:strCache>
            </c:strRef>
          </c:tx>
          <c:spPr>
            <a:solidFill>
              <a:schemeClr val="accent3"/>
            </a:solidFill>
            <a:ln>
              <a:noFill/>
            </a:ln>
            <a:effectLst/>
            <a:sp3d/>
          </c:spPr>
          <c:invertIfNegative val="0"/>
          <c:cat>
            <c:strRef>
              <c:f>Лист7!$D$16:$H$16</c:f>
              <c:strCache>
                <c:ptCount val="5"/>
                <c:pt idx="0">
                  <c:v>здоровье </c:v>
                </c:pt>
                <c:pt idx="1">
                  <c:v>коммуникация</c:v>
                </c:pt>
                <c:pt idx="2">
                  <c:v>познание</c:v>
                </c:pt>
                <c:pt idx="3">
                  <c:v>творчество</c:v>
                </c:pt>
                <c:pt idx="4">
                  <c:v>социум</c:v>
                </c:pt>
              </c:strCache>
            </c:strRef>
          </c:cat>
          <c:val>
            <c:numRef>
              <c:f>Лист7!$D$19:$H$19</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2-B4F8-48B5-8F78-32DEE761C7D2}"/>
            </c:ext>
          </c:extLst>
        </c:ser>
        <c:dLbls>
          <c:showLegendKey val="0"/>
          <c:showVal val="0"/>
          <c:showCatName val="0"/>
          <c:showSerName val="0"/>
          <c:showPercent val="0"/>
          <c:showBubbleSize val="0"/>
        </c:dLbls>
        <c:gapWidth val="150"/>
        <c:shape val="box"/>
        <c:axId val="189613568"/>
        <c:axId val="189615104"/>
        <c:axId val="0"/>
      </c:bar3DChart>
      <c:catAx>
        <c:axId val="18961356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9615104"/>
        <c:crosses val="autoZero"/>
        <c:auto val="1"/>
        <c:lblAlgn val="ctr"/>
        <c:lblOffset val="100"/>
        <c:noMultiLvlLbl val="0"/>
      </c:catAx>
      <c:valAx>
        <c:axId val="1896151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896135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11</xdr:col>
      <xdr:colOff>5521</xdr:colOff>
      <xdr:row>17</xdr:row>
      <xdr:rowOff>8834</xdr:rowOff>
    </xdr:from>
    <xdr:to>
      <xdr:col>19</xdr:col>
      <xdr:colOff>193260</xdr:colOff>
      <xdr:row>28</xdr:row>
      <xdr:rowOff>96629</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8</xdr:col>
      <xdr:colOff>95250</xdr:colOff>
      <xdr:row>7</xdr:row>
      <xdr:rowOff>851477</xdr:rowOff>
    </xdr:from>
    <xdr:to>
      <xdr:col>13</xdr:col>
      <xdr:colOff>1803977</xdr:colOff>
      <xdr:row>12</xdr:row>
      <xdr:rowOff>116031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7</xdr:col>
      <xdr:colOff>598331</xdr:colOff>
      <xdr:row>8</xdr:row>
      <xdr:rowOff>457199</xdr:rowOff>
    </xdr:from>
    <xdr:to>
      <xdr:col>13</xdr:col>
      <xdr:colOff>1543050</xdr:colOff>
      <xdr:row>13</xdr:row>
      <xdr:rowOff>97126</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8</xdr:col>
      <xdr:colOff>319895</xdr:colOff>
      <xdr:row>7</xdr:row>
      <xdr:rowOff>736839</xdr:rowOff>
    </xdr:from>
    <xdr:to>
      <xdr:col>13</xdr:col>
      <xdr:colOff>1275989</xdr:colOff>
      <xdr:row>12</xdr:row>
      <xdr:rowOff>149525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8</xdr:col>
      <xdr:colOff>86264</xdr:colOff>
      <xdr:row>7</xdr:row>
      <xdr:rowOff>862641</xdr:rowOff>
    </xdr:from>
    <xdr:to>
      <xdr:col>13</xdr:col>
      <xdr:colOff>2012829</xdr:colOff>
      <xdr:row>12</xdr:row>
      <xdr:rowOff>167496</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8</xdr:col>
      <xdr:colOff>19050</xdr:colOff>
      <xdr:row>8</xdr:row>
      <xdr:rowOff>381000</xdr:rowOff>
    </xdr:from>
    <xdr:to>
      <xdr:col>13</xdr:col>
      <xdr:colOff>228600</xdr:colOff>
      <xdr:row>12</xdr:row>
      <xdr:rowOff>76200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8</xdr:col>
      <xdr:colOff>64523</xdr:colOff>
      <xdr:row>8</xdr:row>
      <xdr:rowOff>61452</xdr:rowOff>
    </xdr:from>
    <xdr:to>
      <xdr:col>13</xdr:col>
      <xdr:colOff>952499</xdr:colOff>
      <xdr:row>13</xdr:row>
      <xdr:rowOff>50391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8</xdr:col>
      <xdr:colOff>3072</xdr:colOff>
      <xdr:row>7</xdr:row>
      <xdr:rowOff>875685</xdr:rowOff>
    </xdr:from>
    <xdr:to>
      <xdr:col>13</xdr:col>
      <xdr:colOff>860321</xdr:colOff>
      <xdr:row>12</xdr:row>
      <xdr:rowOff>65753</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8</xdr:col>
      <xdr:colOff>37523</xdr:colOff>
      <xdr:row>7</xdr:row>
      <xdr:rowOff>865909</xdr:rowOff>
    </xdr:from>
    <xdr:to>
      <xdr:col>13</xdr:col>
      <xdr:colOff>404090</xdr:colOff>
      <xdr:row>12</xdr:row>
      <xdr:rowOff>87168</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8</xdr:col>
      <xdr:colOff>138546</xdr:colOff>
      <xdr:row>8</xdr:row>
      <xdr:rowOff>69273</xdr:rowOff>
    </xdr:from>
    <xdr:to>
      <xdr:col>13</xdr:col>
      <xdr:colOff>1627909</xdr:colOff>
      <xdr:row>12</xdr:row>
      <xdr:rowOff>176646</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589471</xdr:colOff>
      <xdr:row>8</xdr:row>
      <xdr:rowOff>17972</xdr:rowOff>
    </xdr:from>
    <xdr:to>
      <xdr:col>13</xdr:col>
      <xdr:colOff>2084716</xdr:colOff>
      <xdr:row>13</xdr:row>
      <xdr:rowOff>41694</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533400</xdr:colOff>
      <xdr:row>17</xdr:row>
      <xdr:rowOff>9525</xdr:rowOff>
    </xdr:from>
    <xdr:to>
      <xdr:col>18</xdr:col>
      <xdr:colOff>228600</xdr:colOff>
      <xdr:row>26</xdr:row>
      <xdr:rowOff>180975</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8</xdr:col>
      <xdr:colOff>86265</xdr:colOff>
      <xdr:row>7</xdr:row>
      <xdr:rowOff>826698</xdr:rowOff>
    </xdr:from>
    <xdr:to>
      <xdr:col>13</xdr:col>
      <xdr:colOff>2120661</xdr:colOff>
      <xdr:row>12</xdr:row>
      <xdr:rowOff>59666</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8</xdr:col>
      <xdr:colOff>103909</xdr:colOff>
      <xdr:row>8</xdr:row>
      <xdr:rowOff>17318</xdr:rowOff>
    </xdr:from>
    <xdr:to>
      <xdr:col>13</xdr:col>
      <xdr:colOff>1905000</xdr:colOff>
      <xdr:row>12</xdr:row>
      <xdr:rowOff>159327</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556137</xdr:colOff>
      <xdr:row>8</xdr:row>
      <xdr:rowOff>230444</xdr:rowOff>
    </xdr:from>
    <xdr:to>
      <xdr:col>13</xdr:col>
      <xdr:colOff>1290484</xdr:colOff>
      <xdr:row>13</xdr:row>
      <xdr:rowOff>19665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8</xdr:col>
      <xdr:colOff>103605</xdr:colOff>
      <xdr:row>7</xdr:row>
      <xdr:rowOff>802105</xdr:rowOff>
    </xdr:from>
    <xdr:to>
      <xdr:col>13</xdr:col>
      <xdr:colOff>2055394</xdr:colOff>
      <xdr:row>12</xdr:row>
      <xdr:rowOff>151732</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8</xdr:col>
      <xdr:colOff>63499</xdr:colOff>
      <xdr:row>7</xdr:row>
      <xdr:rowOff>587375</xdr:rowOff>
    </xdr:from>
    <xdr:to>
      <xdr:col>13</xdr:col>
      <xdr:colOff>1857374</xdr:colOff>
      <xdr:row>11</xdr:row>
      <xdr:rowOff>101600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8</xdr:col>
      <xdr:colOff>20836</xdr:colOff>
      <xdr:row>7</xdr:row>
      <xdr:rowOff>684610</xdr:rowOff>
    </xdr:from>
    <xdr:to>
      <xdr:col>13</xdr:col>
      <xdr:colOff>1309688</xdr:colOff>
      <xdr:row>13</xdr:row>
      <xdr:rowOff>61913</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8</xdr:col>
      <xdr:colOff>5952</xdr:colOff>
      <xdr:row>8</xdr:row>
      <xdr:rowOff>44649</xdr:rowOff>
    </xdr:from>
    <xdr:to>
      <xdr:col>13</xdr:col>
      <xdr:colOff>1413866</xdr:colOff>
      <xdr:row>12</xdr:row>
      <xdr:rowOff>106561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8</xdr:col>
      <xdr:colOff>95249</xdr:colOff>
      <xdr:row>7</xdr:row>
      <xdr:rowOff>365125</xdr:rowOff>
    </xdr:from>
    <xdr:to>
      <xdr:col>13</xdr:col>
      <xdr:colOff>2301874</xdr:colOff>
      <xdr:row>12</xdr:row>
      <xdr:rowOff>6350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8</xdr:col>
      <xdr:colOff>36764</xdr:colOff>
      <xdr:row>7</xdr:row>
      <xdr:rowOff>451184</xdr:rowOff>
    </xdr:from>
    <xdr:to>
      <xdr:col>13</xdr:col>
      <xdr:colOff>2255921</xdr:colOff>
      <xdr:row>12</xdr:row>
      <xdr:rowOff>68179</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10</xdr:col>
      <xdr:colOff>571500</xdr:colOff>
      <xdr:row>17</xdr:row>
      <xdr:rowOff>64052</xdr:rowOff>
    </xdr:from>
    <xdr:to>
      <xdr:col>19</xdr:col>
      <xdr:colOff>414131</xdr:colOff>
      <xdr:row>28</xdr:row>
      <xdr:rowOff>13804</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8</xdr:col>
      <xdr:colOff>33351</xdr:colOff>
      <xdr:row>7</xdr:row>
      <xdr:rowOff>193222</xdr:rowOff>
    </xdr:from>
    <xdr:to>
      <xdr:col>14</xdr:col>
      <xdr:colOff>7051</xdr:colOff>
      <xdr:row>10</xdr:row>
      <xdr:rowOff>850924</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7</xdr:col>
      <xdr:colOff>571499</xdr:colOff>
      <xdr:row>7</xdr:row>
      <xdr:rowOff>625475</xdr:rowOff>
    </xdr:from>
    <xdr:to>
      <xdr:col>13</xdr:col>
      <xdr:colOff>1635425</xdr:colOff>
      <xdr:row>13</xdr:row>
      <xdr:rowOff>34925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7</xdr:col>
      <xdr:colOff>1290053</xdr:colOff>
      <xdr:row>7</xdr:row>
      <xdr:rowOff>817478</xdr:rowOff>
    </xdr:from>
    <xdr:to>
      <xdr:col>13</xdr:col>
      <xdr:colOff>2406316</xdr:colOff>
      <xdr:row>11</xdr:row>
      <xdr:rowOff>16711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xdr:col>
      <xdr:colOff>1217262</xdr:colOff>
      <xdr:row>7</xdr:row>
      <xdr:rowOff>129798</xdr:rowOff>
    </xdr:from>
    <xdr:to>
      <xdr:col>8</xdr:col>
      <xdr:colOff>2098728</xdr:colOff>
      <xdr:row>11</xdr:row>
      <xdr:rowOff>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8</xdr:col>
      <xdr:colOff>69273</xdr:colOff>
      <xdr:row>8</xdr:row>
      <xdr:rowOff>256309</xdr:rowOff>
    </xdr:from>
    <xdr:to>
      <xdr:col>14</xdr:col>
      <xdr:colOff>69272</xdr:colOff>
      <xdr:row>12</xdr:row>
      <xdr:rowOff>51955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7</xdr:col>
      <xdr:colOff>586383</xdr:colOff>
      <xdr:row>7</xdr:row>
      <xdr:rowOff>446485</xdr:rowOff>
    </xdr:from>
    <xdr:to>
      <xdr:col>15</xdr:col>
      <xdr:colOff>0</xdr:colOff>
      <xdr:row>12</xdr:row>
      <xdr:rowOff>91679</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M75"/>
  <sheetViews>
    <sheetView tabSelected="1" topLeftCell="A7" zoomScale="69" zoomScaleNormal="69" workbookViewId="0">
      <selection activeCell="T16" sqref="T16"/>
    </sheetView>
  </sheetViews>
  <sheetFormatPr defaultRowHeight="15" x14ac:dyDescent="0.25"/>
  <cols>
    <col min="4" max="4" width="26.140625" customWidth="1"/>
  </cols>
  <sheetData>
    <row r="5" spans="2:13" x14ac:dyDescent="0.25">
      <c r="B5" s="38" t="s">
        <v>15</v>
      </c>
      <c r="C5" s="38"/>
      <c r="D5" s="38"/>
      <c r="E5" s="38"/>
      <c r="F5" s="38"/>
      <c r="G5" s="38"/>
      <c r="H5" s="38"/>
      <c r="I5" s="38"/>
      <c r="J5" s="38"/>
      <c r="K5" s="38"/>
      <c r="L5" s="38"/>
      <c r="M5" s="38"/>
    </row>
    <row r="6" spans="2:13" x14ac:dyDescent="0.25">
      <c r="B6" s="38" t="s">
        <v>16</v>
      </c>
      <c r="C6" s="38"/>
      <c r="D6" s="38"/>
      <c r="E6" s="38"/>
      <c r="F6" s="38"/>
      <c r="G6" s="38"/>
      <c r="H6" s="38"/>
      <c r="I6" s="38"/>
      <c r="J6" s="38"/>
      <c r="K6" s="38"/>
      <c r="L6" s="38"/>
      <c r="M6" s="38"/>
    </row>
    <row r="7" spans="2:13" x14ac:dyDescent="0.25">
      <c r="B7" s="38" t="s">
        <v>86</v>
      </c>
      <c r="C7" s="38"/>
      <c r="D7" s="38"/>
      <c r="E7" s="38"/>
      <c r="F7" s="38"/>
      <c r="G7" s="38"/>
      <c r="H7" s="38"/>
      <c r="I7" s="38"/>
      <c r="J7" s="38"/>
      <c r="K7" s="38"/>
      <c r="L7" s="38"/>
      <c r="M7" s="38"/>
    </row>
    <row r="9" spans="2:13" ht="172.5" customHeight="1" x14ac:dyDescent="0.25">
      <c r="B9" s="6"/>
      <c r="C9" s="7" t="s">
        <v>17</v>
      </c>
      <c r="D9" s="7" t="s">
        <v>18</v>
      </c>
      <c r="E9" s="8" t="s">
        <v>19</v>
      </c>
      <c r="F9" s="8" t="s">
        <v>20</v>
      </c>
      <c r="G9" s="8" t="s">
        <v>21</v>
      </c>
      <c r="H9" s="8" t="s">
        <v>22</v>
      </c>
      <c r="I9" s="8" t="s">
        <v>40</v>
      </c>
      <c r="J9" s="9" t="s">
        <v>23</v>
      </c>
      <c r="K9" s="10" t="s">
        <v>24</v>
      </c>
      <c r="L9" s="11" t="s">
        <v>25</v>
      </c>
      <c r="M9" s="6"/>
    </row>
    <row r="10" spans="2:13" x14ac:dyDescent="0.25">
      <c r="B10" s="6"/>
      <c r="C10" s="12">
        <v>1</v>
      </c>
      <c r="D10" s="12" t="s">
        <v>89</v>
      </c>
      <c r="E10" s="12">
        <v>1</v>
      </c>
      <c r="F10" s="12">
        <v>1</v>
      </c>
      <c r="G10" s="12">
        <v>1</v>
      </c>
      <c r="H10" s="12">
        <v>1</v>
      </c>
      <c r="I10" s="27"/>
      <c r="J10" s="13">
        <f t="shared" ref="J10:J12" si="0">SUM(E10:I10)</f>
        <v>4</v>
      </c>
      <c r="K10" s="14">
        <f>AVERAGE(E10,F10,G10,H10)</f>
        <v>1</v>
      </c>
      <c r="L10" s="15" t="str">
        <f>IF(E10="","",VLOOKUP(K10,$K$73:$L$75,2,TRUE))</f>
        <v>І ур</v>
      </c>
      <c r="M10" s="6"/>
    </row>
    <row r="11" spans="2:13" x14ac:dyDescent="0.25">
      <c r="B11" s="6"/>
      <c r="C11" s="12">
        <v>2</v>
      </c>
      <c r="D11" s="12" t="s">
        <v>90</v>
      </c>
      <c r="E11" s="12">
        <v>1</v>
      </c>
      <c r="F11" s="12">
        <v>2</v>
      </c>
      <c r="G11" s="12">
        <v>1</v>
      </c>
      <c r="H11" s="12">
        <v>1</v>
      </c>
      <c r="I11" s="27"/>
      <c r="J11" s="13">
        <f t="shared" si="0"/>
        <v>5</v>
      </c>
      <c r="K11" s="14">
        <f t="shared" ref="K11:K12" si="1">AVERAGE(E11,F11,G11,H11)</f>
        <v>1.25</v>
      </c>
      <c r="L11" s="15" t="str">
        <f>IF(E11="","",VLOOKUP(K11,$K$73:$L$75,2,TRUE))</f>
        <v>І ур</v>
      </c>
      <c r="M11" s="6"/>
    </row>
    <row r="12" spans="2:13" x14ac:dyDescent="0.25">
      <c r="B12" s="6"/>
      <c r="C12" s="12">
        <v>3</v>
      </c>
      <c r="D12" s="12" t="s">
        <v>91</v>
      </c>
      <c r="E12" s="12">
        <v>1</v>
      </c>
      <c r="F12" s="12">
        <v>1</v>
      </c>
      <c r="G12" s="12">
        <v>1</v>
      </c>
      <c r="H12" s="12">
        <v>1</v>
      </c>
      <c r="I12" s="27"/>
      <c r="J12" s="13">
        <f t="shared" si="0"/>
        <v>4</v>
      </c>
      <c r="K12" s="14">
        <f t="shared" si="1"/>
        <v>1</v>
      </c>
      <c r="L12" s="15" t="str">
        <f>IF(E12="","",VLOOKUP(K12,$K$73:$L$75,2,TRUE))</f>
        <v>І ур</v>
      </c>
      <c r="M12" s="6"/>
    </row>
    <row r="13" spans="2:13" x14ac:dyDescent="0.25">
      <c r="C13" s="33"/>
      <c r="D13" s="31"/>
      <c r="E13" s="39"/>
      <c r="F13" s="39"/>
      <c r="G13" s="39"/>
      <c r="H13" s="31"/>
      <c r="I13" s="39"/>
      <c r="J13" s="39"/>
      <c r="K13" s="39"/>
      <c r="L13" s="40"/>
    </row>
    <row r="14" spans="2:13" x14ac:dyDescent="0.25">
      <c r="C14" s="41" t="s">
        <v>26</v>
      </c>
      <c r="D14" s="42"/>
      <c r="E14" s="42"/>
      <c r="F14" s="42"/>
      <c r="G14" s="43"/>
      <c r="H14" s="16">
        <f>COUNTA(D10:D12)</f>
        <v>3</v>
      </c>
      <c r="I14" s="41"/>
      <c r="J14" s="42"/>
      <c r="K14" s="42"/>
      <c r="L14" s="43"/>
    </row>
    <row r="15" spans="2:13" x14ac:dyDescent="0.25">
      <c r="C15" s="34" t="s">
        <v>27</v>
      </c>
      <c r="D15" s="34"/>
      <c r="E15" s="17">
        <f>COUNTIF(L10:L12,"І ур")</f>
        <v>3</v>
      </c>
      <c r="F15" s="35" t="s">
        <v>28</v>
      </c>
      <c r="G15" s="35"/>
      <c r="H15" s="18">
        <f>COUNTIF(L10:L12,"ІІ ур")</f>
        <v>0</v>
      </c>
      <c r="I15" s="44" t="s">
        <v>29</v>
      </c>
      <c r="J15" s="45"/>
      <c r="K15" s="17">
        <f>COUNTIF(L10:L12,"ІІІ ур")</f>
        <v>0</v>
      </c>
      <c r="L15" s="19"/>
    </row>
    <row r="16" spans="2:13" ht="81.75" customHeight="1" x14ac:dyDescent="0.25">
      <c r="C16" s="36" t="s">
        <v>30</v>
      </c>
      <c r="D16" s="36"/>
      <c r="E16" s="20">
        <f>(E15/H14)*100</f>
        <v>100</v>
      </c>
      <c r="F16" s="36" t="s">
        <v>31</v>
      </c>
      <c r="G16" s="36"/>
      <c r="H16" s="20">
        <f>(H15/H14)*100</f>
        <v>0</v>
      </c>
      <c r="I16" s="46" t="s">
        <v>32</v>
      </c>
      <c r="J16" s="37"/>
      <c r="K16" s="20">
        <f>(K15/H14)*100</f>
        <v>0</v>
      </c>
      <c r="L16" s="21"/>
    </row>
    <row r="18" spans="4:10" ht="15" customHeight="1" x14ac:dyDescent="0.25">
      <c r="D18" s="22"/>
      <c r="E18" s="37" t="s">
        <v>12</v>
      </c>
      <c r="F18" s="36"/>
      <c r="G18" s="36" t="s">
        <v>13</v>
      </c>
      <c r="H18" s="36"/>
      <c r="I18" s="46" t="s">
        <v>14</v>
      </c>
      <c r="J18" s="37"/>
    </row>
    <row r="19" spans="4:10" ht="36.75" customHeight="1" x14ac:dyDescent="0.25">
      <c r="D19" s="23" t="s">
        <v>30</v>
      </c>
      <c r="E19" s="31">
        <f>E16</f>
        <v>100</v>
      </c>
      <c r="F19" s="32"/>
      <c r="G19" s="33"/>
      <c r="H19" s="32"/>
      <c r="I19" s="33"/>
      <c r="J19" s="32"/>
    </row>
    <row r="20" spans="4:10" ht="41.25" customHeight="1" x14ac:dyDescent="0.25">
      <c r="D20" s="23" t="s">
        <v>31</v>
      </c>
      <c r="E20" s="33">
        <f>H16</f>
        <v>0</v>
      </c>
      <c r="F20" s="32"/>
      <c r="G20" s="33"/>
      <c r="H20" s="32"/>
      <c r="I20" s="33"/>
      <c r="J20" s="32"/>
    </row>
    <row r="21" spans="4:10" ht="36.75" customHeight="1" x14ac:dyDescent="0.25">
      <c r="D21" s="23" t="s">
        <v>32</v>
      </c>
      <c r="E21" s="33">
        <f>K16</f>
        <v>0</v>
      </c>
      <c r="F21" s="32"/>
      <c r="G21" s="33"/>
      <c r="H21" s="32"/>
      <c r="I21" s="33"/>
      <c r="J21" s="32"/>
    </row>
    <row r="73" spans="11:12" x14ac:dyDescent="0.25">
      <c r="K73" s="24">
        <v>1</v>
      </c>
      <c r="L73" s="24" t="s">
        <v>33</v>
      </c>
    </row>
    <row r="74" spans="11:12" x14ac:dyDescent="0.25">
      <c r="K74" s="24">
        <v>1.6</v>
      </c>
      <c r="L74" s="24" t="s">
        <v>34</v>
      </c>
    </row>
    <row r="75" spans="11:12" x14ac:dyDescent="0.25">
      <c r="K75" s="24">
        <v>2.6</v>
      </c>
      <c r="L75" s="24" t="s">
        <v>35</v>
      </c>
    </row>
  </sheetData>
  <mergeCells count="24">
    <mergeCell ref="I15:J15"/>
    <mergeCell ref="I21:J21"/>
    <mergeCell ref="I20:J20"/>
    <mergeCell ref="I19:J19"/>
    <mergeCell ref="I18:J18"/>
    <mergeCell ref="I16:J16"/>
    <mergeCell ref="B5:M5"/>
    <mergeCell ref="B6:M6"/>
    <mergeCell ref="B7:M7"/>
    <mergeCell ref="C13:L13"/>
    <mergeCell ref="C14:G14"/>
    <mergeCell ref="I14:L14"/>
    <mergeCell ref="C15:D15"/>
    <mergeCell ref="F15:G15"/>
    <mergeCell ref="C16:D16"/>
    <mergeCell ref="F16:G16"/>
    <mergeCell ref="E18:F18"/>
    <mergeCell ref="G18:H18"/>
    <mergeCell ref="E19:F19"/>
    <mergeCell ref="G19:H19"/>
    <mergeCell ref="E20:F20"/>
    <mergeCell ref="G20:H20"/>
    <mergeCell ref="E21:F21"/>
    <mergeCell ref="G21:H21"/>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4" zoomScaleNormal="64" workbookViewId="0">
      <selection activeCell="I100" sqref="I100:R112"/>
    </sheetView>
  </sheetViews>
  <sheetFormatPr defaultRowHeight="15" x14ac:dyDescent="0.25"/>
  <cols>
    <col min="3" max="3" width="19" customWidth="1"/>
    <col min="4" max="7" width="30.7109375" customWidth="1"/>
    <col min="8" max="8" width="16" customWidth="1"/>
    <col min="10" max="10" width="36.5703125" customWidth="1"/>
    <col min="12" max="12" width="38" customWidth="1"/>
    <col min="14" max="14" width="37.7109375" customWidth="1"/>
    <col min="16" max="16" width="37.28515625" customWidth="1"/>
    <col min="18" max="18" width="36.570312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9.25"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72.75" customHeight="1" x14ac:dyDescent="0.25">
      <c r="I106" s="22">
        <v>1.6</v>
      </c>
      <c r="J106" s="2" t="s">
        <v>61</v>
      </c>
      <c r="K106" s="22">
        <v>1.6</v>
      </c>
      <c r="L106" s="2" t="s">
        <v>62</v>
      </c>
      <c r="M106" s="22">
        <v>1.6</v>
      </c>
      <c r="N106" s="2" t="s">
        <v>63</v>
      </c>
      <c r="O106" s="22">
        <v>1.6</v>
      </c>
      <c r="P106" s="2" t="s">
        <v>64</v>
      </c>
      <c r="Q106" s="22">
        <v>1.6</v>
      </c>
      <c r="R106" s="2" t="s">
        <v>65</v>
      </c>
    </row>
    <row r="107" spans="9:18" ht="236.25" x14ac:dyDescent="0.25">
      <c r="I107" s="22">
        <v>2.6</v>
      </c>
      <c r="J107" s="2" t="s">
        <v>66</v>
      </c>
      <c r="K107" s="22">
        <v>2.6</v>
      </c>
      <c r="L107" s="2" t="s">
        <v>67</v>
      </c>
      <c r="M107" s="22">
        <v>2.6</v>
      </c>
      <c r="N107" s="2" t="s">
        <v>68</v>
      </c>
      <c r="O107" s="22">
        <v>2.6</v>
      </c>
      <c r="P107" s="2" t="s">
        <v>69</v>
      </c>
      <c r="Q107" s="22">
        <v>2.6</v>
      </c>
      <c r="R107" s="2" t="s">
        <v>70</v>
      </c>
    </row>
    <row r="110" spans="9:18" ht="59.25" customHeight="1" x14ac:dyDescent="0.25">
      <c r="I110" s="22">
        <v>1</v>
      </c>
      <c r="J110" s="2" t="s">
        <v>71</v>
      </c>
      <c r="K110" s="22">
        <v>1</v>
      </c>
      <c r="L110" s="2" t="s">
        <v>72</v>
      </c>
      <c r="M110" s="26">
        <v>1</v>
      </c>
      <c r="N110" s="2" t="s">
        <v>73</v>
      </c>
      <c r="O110" s="2">
        <v>1</v>
      </c>
      <c r="P110" s="2" t="s">
        <v>74</v>
      </c>
      <c r="Q110" s="2">
        <v>1</v>
      </c>
      <c r="R110" s="2" t="s">
        <v>75</v>
      </c>
    </row>
    <row r="111" spans="9:18" ht="299.2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66:R80"/>
  <sheetViews>
    <sheetView zoomScale="57" zoomScaleNormal="57" workbookViewId="0">
      <selection activeCell="D2" sqref="C2:G33"/>
    </sheetView>
  </sheetViews>
  <sheetFormatPr defaultRowHeight="15" x14ac:dyDescent="0.25"/>
  <cols>
    <col min="3" max="3" width="18.85546875" customWidth="1"/>
    <col min="4" max="7" width="30.7109375" customWidth="1"/>
    <col min="8" max="8" width="16.140625" customWidth="1"/>
    <col min="10" max="10" width="35.7109375" customWidth="1"/>
    <col min="12" max="12" width="36" customWidth="1"/>
    <col min="14" max="14" width="36.7109375" customWidth="1"/>
    <col min="16" max="16" width="36.42578125" customWidth="1"/>
    <col min="18" max="18" width="36.7109375" customWidth="1"/>
  </cols>
  <sheetData>
    <row r="66" spans="9:18" x14ac:dyDescent="0.25">
      <c r="J66" t="s">
        <v>5</v>
      </c>
      <c r="L66" t="s">
        <v>6</v>
      </c>
      <c r="N66" t="s">
        <v>7</v>
      </c>
      <c r="P66" t="s">
        <v>8</v>
      </c>
      <c r="R66" t="s">
        <v>10</v>
      </c>
    </row>
    <row r="68" spans="9:18" ht="57" customHeight="1" x14ac:dyDescent="0.25">
      <c r="I68" s="22">
        <v>1</v>
      </c>
      <c r="J68" s="2" t="s">
        <v>41</v>
      </c>
      <c r="K68" s="22">
        <v>1</v>
      </c>
      <c r="L68" s="2" t="s">
        <v>42</v>
      </c>
      <c r="M68" s="26">
        <v>1</v>
      </c>
      <c r="N68" s="2" t="s">
        <v>43</v>
      </c>
      <c r="O68" s="2">
        <v>1</v>
      </c>
      <c r="P68" s="2" t="s">
        <v>44</v>
      </c>
      <c r="Q68" s="2">
        <v>1</v>
      </c>
      <c r="R68" s="2" t="s">
        <v>45</v>
      </c>
    </row>
    <row r="69" spans="9:18" ht="315" x14ac:dyDescent="0.25">
      <c r="I69" s="22">
        <v>1.6</v>
      </c>
      <c r="J69" s="2" t="s">
        <v>46</v>
      </c>
      <c r="K69" s="22">
        <v>1.6</v>
      </c>
      <c r="L69" s="2" t="s">
        <v>47</v>
      </c>
      <c r="M69" s="22">
        <v>1.6</v>
      </c>
      <c r="N69" s="2" t="s">
        <v>48</v>
      </c>
      <c r="O69" s="22">
        <v>1.6</v>
      </c>
      <c r="P69" s="2" t="s">
        <v>49</v>
      </c>
      <c r="Q69" s="22">
        <v>1.6</v>
      </c>
      <c r="R69" s="2" t="s">
        <v>50</v>
      </c>
    </row>
    <row r="70" spans="9:18" ht="236.25" x14ac:dyDescent="0.25">
      <c r="I70" s="22">
        <v>2.6</v>
      </c>
      <c r="J70" s="2" t="s">
        <v>51</v>
      </c>
      <c r="K70" s="22">
        <v>2.6</v>
      </c>
      <c r="L70" s="2" t="s">
        <v>52</v>
      </c>
      <c r="M70" s="22">
        <v>2.6</v>
      </c>
      <c r="N70" s="2" t="s">
        <v>53</v>
      </c>
      <c r="O70" s="22">
        <v>2.6</v>
      </c>
      <c r="P70" s="2" t="s">
        <v>54</v>
      </c>
      <c r="Q70" s="22">
        <v>2.6</v>
      </c>
      <c r="R70" s="2" t="s">
        <v>55</v>
      </c>
    </row>
    <row r="73" spans="9:18" ht="252" x14ac:dyDescent="0.25">
      <c r="I73" s="22">
        <v>1</v>
      </c>
      <c r="J73" s="2" t="s">
        <v>56</v>
      </c>
      <c r="K73" s="22">
        <v>1</v>
      </c>
      <c r="L73" s="2" t="s">
        <v>57</v>
      </c>
      <c r="M73" s="26">
        <v>1</v>
      </c>
      <c r="N73" s="2" t="s">
        <v>58</v>
      </c>
      <c r="O73" s="2">
        <v>1</v>
      </c>
      <c r="P73" s="2" t="s">
        <v>59</v>
      </c>
      <c r="Q73" s="2">
        <v>1</v>
      </c>
      <c r="R73" s="2" t="s">
        <v>60</v>
      </c>
    </row>
    <row r="74" spans="9:18" ht="75.75" customHeight="1" x14ac:dyDescent="0.25">
      <c r="I74" s="22">
        <v>1.6</v>
      </c>
      <c r="J74" s="2" t="s">
        <v>61</v>
      </c>
      <c r="K74" s="22">
        <v>1.6</v>
      </c>
      <c r="L74" s="2" t="s">
        <v>62</v>
      </c>
      <c r="M74" s="22">
        <v>1.6</v>
      </c>
      <c r="N74" s="2" t="s">
        <v>63</v>
      </c>
      <c r="O74" s="22">
        <v>1.6</v>
      </c>
      <c r="P74" s="2" t="s">
        <v>64</v>
      </c>
      <c r="Q74" s="22">
        <v>1.6</v>
      </c>
      <c r="R74" s="2" t="s">
        <v>65</v>
      </c>
    </row>
    <row r="75" spans="9:18" ht="252" x14ac:dyDescent="0.25">
      <c r="I75" s="22">
        <v>2.6</v>
      </c>
      <c r="J75" s="2" t="s">
        <v>66</v>
      </c>
      <c r="K75" s="22">
        <v>2.6</v>
      </c>
      <c r="L75" s="2" t="s">
        <v>67</v>
      </c>
      <c r="M75" s="22">
        <v>2.6</v>
      </c>
      <c r="N75" s="2" t="s">
        <v>68</v>
      </c>
      <c r="O75" s="22">
        <v>2.6</v>
      </c>
      <c r="P75" s="2" t="s">
        <v>69</v>
      </c>
      <c r="Q75" s="22">
        <v>2.6</v>
      </c>
      <c r="R75" s="2" t="s">
        <v>70</v>
      </c>
    </row>
    <row r="78" spans="9:18" ht="77.25" customHeight="1" x14ac:dyDescent="0.25">
      <c r="I78" s="22">
        <v>1</v>
      </c>
      <c r="J78" s="2" t="s">
        <v>71</v>
      </c>
      <c r="K78" s="22">
        <v>1</v>
      </c>
      <c r="L78" s="2" t="s">
        <v>72</v>
      </c>
      <c r="M78" s="26">
        <v>1</v>
      </c>
      <c r="N78" s="2" t="s">
        <v>73</v>
      </c>
      <c r="O78" s="2">
        <v>1</v>
      </c>
      <c r="P78" s="2" t="s">
        <v>74</v>
      </c>
      <c r="Q78" s="2">
        <v>1</v>
      </c>
      <c r="R78" s="2" t="s">
        <v>75</v>
      </c>
    </row>
    <row r="79" spans="9:18" ht="315" x14ac:dyDescent="0.25">
      <c r="I79" s="22">
        <v>1.6</v>
      </c>
      <c r="J79" s="2" t="s">
        <v>76</v>
      </c>
      <c r="K79" s="22">
        <v>1.6</v>
      </c>
      <c r="L79" s="2" t="s">
        <v>77</v>
      </c>
      <c r="M79" s="22">
        <v>1.6</v>
      </c>
      <c r="N79" s="2" t="s">
        <v>78</v>
      </c>
      <c r="O79" s="22">
        <v>1.6</v>
      </c>
      <c r="P79" s="2" t="s">
        <v>79</v>
      </c>
      <c r="Q79" s="22">
        <v>1.6</v>
      </c>
      <c r="R79" s="2" t="s">
        <v>80</v>
      </c>
    </row>
    <row r="80" spans="9:18" ht="346.5" x14ac:dyDescent="0.25">
      <c r="I80" s="22">
        <v>2.6</v>
      </c>
      <c r="J80" s="2" t="s">
        <v>81</v>
      </c>
      <c r="K80" s="22">
        <v>2.6</v>
      </c>
      <c r="L80" s="2" t="s">
        <v>82</v>
      </c>
      <c r="M80" s="22">
        <v>2.6</v>
      </c>
      <c r="N80" s="2" t="s">
        <v>83</v>
      </c>
      <c r="O80" s="22">
        <v>2.6</v>
      </c>
      <c r="P80" s="2" t="s">
        <v>84</v>
      </c>
      <c r="Q80" s="22">
        <v>2.6</v>
      </c>
      <c r="R80" s="2" t="s">
        <v>85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79:R93"/>
  <sheetViews>
    <sheetView zoomScale="71" zoomScaleNormal="71" workbookViewId="0">
      <selection activeCell="C2" sqref="C2:G20"/>
    </sheetView>
  </sheetViews>
  <sheetFormatPr defaultRowHeight="15" x14ac:dyDescent="0.25"/>
  <cols>
    <col min="3" max="3" width="19.7109375" customWidth="1"/>
    <col min="4" max="8" width="30.7109375" customWidth="1"/>
    <col min="10" max="10" width="36.7109375" customWidth="1"/>
    <col min="12" max="12" width="36.7109375" customWidth="1"/>
    <col min="14" max="14" width="36.7109375" customWidth="1"/>
    <col min="16" max="16" width="36.5703125" customWidth="1"/>
    <col min="18" max="18" width="36.5703125" customWidth="1"/>
  </cols>
  <sheetData>
    <row r="79" spans="10:18" x14ac:dyDescent="0.25">
      <c r="J79" t="s">
        <v>5</v>
      </c>
      <c r="L79" t="s">
        <v>6</v>
      </c>
      <c r="N79" t="s">
        <v>7</v>
      </c>
      <c r="P79" t="s">
        <v>8</v>
      </c>
      <c r="R79" t="s">
        <v>10</v>
      </c>
    </row>
    <row r="81" spans="9:18" ht="63" customHeight="1" x14ac:dyDescent="0.25">
      <c r="I81" s="22">
        <v>1</v>
      </c>
      <c r="J81" s="2" t="s">
        <v>41</v>
      </c>
      <c r="K81" s="22">
        <v>1</v>
      </c>
      <c r="L81" s="2" t="s">
        <v>42</v>
      </c>
      <c r="M81" s="26">
        <v>1</v>
      </c>
      <c r="N81" s="2" t="s">
        <v>43</v>
      </c>
      <c r="O81" s="2">
        <v>1</v>
      </c>
      <c r="P81" s="2" t="s">
        <v>44</v>
      </c>
      <c r="Q81" s="2">
        <v>1</v>
      </c>
      <c r="R81" s="2" t="s">
        <v>45</v>
      </c>
    </row>
    <row r="82" spans="9:18" ht="299.25" x14ac:dyDescent="0.25">
      <c r="I82" s="22">
        <v>1.6</v>
      </c>
      <c r="J82" s="2" t="s">
        <v>46</v>
      </c>
      <c r="K82" s="22">
        <v>1.6</v>
      </c>
      <c r="L82" s="2" t="s">
        <v>47</v>
      </c>
      <c r="M82" s="22">
        <v>1.6</v>
      </c>
      <c r="N82" s="2" t="s">
        <v>48</v>
      </c>
      <c r="O82" s="22">
        <v>1.6</v>
      </c>
      <c r="P82" s="2" t="s">
        <v>49</v>
      </c>
      <c r="Q82" s="22">
        <v>1.6</v>
      </c>
      <c r="R82" s="2" t="s">
        <v>50</v>
      </c>
    </row>
    <row r="83" spans="9:18" ht="236.25" x14ac:dyDescent="0.25">
      <c r="I83" s="22">
        <v>2.6</v>
      </c>
      <c r="J83" s="2" t="s">
        <v>51</v>
      </c>
      <c r="K83" s="22">
        <v>2.6</v>
      </c>
      <c r="L83" s="2" t="s">
        <v>52</v>
      </c>
      <c r="M83" s="22">
        <v>2.6</v>
      </c>
      <c r="N83" s="2" t="s">
        <v>53</v>
      </c>
      <c r="O83" s="22">
        <v>2.6</v>
      </c>
      <c r="P83" s="2" t="s">
        <v>54</v>
      </c>
      <c r="Q83" s="22">
        <v>2.6</v>
      </c>
      <c r="R83" s="2" t="s">
        <v>55</v>
      </c>
    </row>
    <row r="86" spans="9:18" ht="252" x14ac:dyDescent="0.25">
      <c r="I86" s="22">
        <v>1</v>
      </c>
      <c r="J86" s="2" t="s">
        <v>56</v>
      </c>
      <c r="K86" s="22">
        <v>1</v>
      </c>
      <c r="L86" s="2" t="s">
        <v>57</v>
      </c>
      <c r="M86" s="26">
        <v>1</v>
      </c>
      <c r="N86" s="2" t="s">
        <v>58</v>
      </c>
      <c r="O86" s="2">
        <v>1</v>
      </c>
      <c r="P86" s="2" t="s">
        <v>59</v>
      </c>
      <c r="Q86" s="2">
        <v>1</v>
      </c>
      <c r="R86" s="2" t="s">
        <v>60</v>
      </c>
    </row>
    <row r="87" spans="9:18" ht="77.25" customHeight="1" x14ac:dyDescent="0.25">
      <c r="I87" s="22">
        <v>1.6</v>
      </c>
      <c r="J87" s="2" t="s">
        <v>61</v>
      </c>
      <c r="K87" s="22">
        <v>1.6</v>
      </c>
      <c r="L87" s="2" t="s">
        <v>62</v>
      </c>
      <c r="M87" s="22">
        <v>1.6</v>
      </c>
      <c r="N87" s="2" t="s">
        <v>63</v>
      </c>
      <c r="O87" s="22">
        <v>1.6</v>
      </c>
      <c r="P87" s="2" t="s">
        <v>64</v>
      </c>
      <c r="Q87" s="22">
        <v>1.6</v>
      </c>
      <c r="R87" s="2" t="s">
        <v>65</v>
      </c>
    </row>
    <row r="88" spans="9:18" ht="252" x14ac:dyDescent="0.25">
      <c r="I88" s="22">
        <v>2.6</v>
      </c>
      <c r="J88" s="2" t="s">
        <v>66</v>
      </c>
      <c r="K88" s="22">
        <v>2.6</v>
      </c>
      <c r="L88" s="2" t="s">
        <v>67</v>
      </c>
      <c r="M88" s="22">
        <v>2.6</v>
      </c>
      <c r="N88" s="2" t="s">
        <v>68</v>
      </c>
      <c r="O88" s="22">
        <v>2.6</v>
      </c>
      <c r="P88" s="2" t="s">
        <v>69</v>
      </c>
      <c r="Q88" s="22">
        <v>2.6</v>
      </c>
      <c r="R88" s="2" t="s">
        <v>70</v>
      </c>
    </row>
    <row r="91" spans="9:18" ht="60" customHeight="1" x14ac:dyDescent="0.25">
      <c r="I91" s="22">
        <v>1</v>
      </c>
      <c r="J91" s="2" t="s">
        <v>71</v>
      </c>
      <c r="K91" s="22">
        <v>1</v>
      </c>
      <c r="L91" s="2" t="s">
        <v>72</v>
      </c>
      <c r="M91" s="26">
        <v>1</v>
      </c>
      <c r="N91" s="2" t="s">
        <v>73</v>
      </c>
      <c r="O91" s="2">
        <v>1</v>
      </c>
      <c r="P91" s="2" t="s">
        <v>74</v>
      </c>
      <c r="Q91" s="2">
        <v>1</v>
      </c>
      <c r="R91" s="2" t="s">
        <v>75</v>
      </c>
    </row>
    <row r="92" spans="9:18" ht="315" x14ac:dyDescent="0.25">
      <c r="I92" s="22">
        <v>1.6</v>
      </c>
      <c r="J92" s="2" t="s">
        <v>76</v>
      </c>
      <c r="K92" s="22">
        <v>1.6</v>
      </c>
      <c r="L92" s="2" t="s">
        <v>77</v>
      </c>
      <c r="M92" s="22">
        <v>1.6</v>
      </c>
      <c r="N92" s="2" t="s">
        <v>78</v>
      </c>
      <c r="O92" s="22">
        <v>1.6</v>
      </c>
      <c r="P92" s="2" t="s">
        <v>79</v>
      </c>
      <c r="Q92" s="22">
        <v>1.6</v>
      </c>
      <c r="R92" s="2" t="s">
        <v>80</v>
      </c>
    </row>
    <row r="93" spans="9:18" ht="346.5" x14ac:dyDescent="0.25">
      <c r="I93" s="22">
        <v>2.6</v>
      </c>
      <c r="J93" s="2" t="s">
        <v>81</v>
      </c>
      <c r="K93" s="22">
        <v>2.6</v>
      </c>
      <c r="L93" s="2" t="s">
        <v>82</v>
      </c>
      <c r="M93" s="22">
        <v>2.6</v>
      </c>
      <c r="N93" s="2" t="s">
        <v>83</v>
      </c>
      <c r="O93" s="22">
        <v>2.6</v>
      </c>
      <c r="P93" s="2" t="s">
        <v>84</v>
      </c>
      <c r="Q93" s="22">
        <v>2.6</v>
      </c>
      <c r="R93" s="2" t="s">
        <v>85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69:R83"/>
  <sheetViews>
    <sheetView topLeftCell="B1" zoomScale="71" zoomScaleNormal="71" workbookViewId="0">
      <selection activeCell="C2" sqref="C2:G30"/>
    </sheetView>
  </sheetViews>
  <sheetFormatPr defaultRowHeight="15" x14ac:dyDescent="0.25"/>
  <cols>
    <col min="3" max="3" width="19.42578125" customWidth="1"/>
    <col min="4" max="7" width="30.7109375" customWidth="1"/>
    <col min="8" max="8" width="19.85546875" customWidth="1"/>
    <col min="10" max="10" width="36.28515625" customWidth="1"/>
    <col min="12" max="12" width="36.7109375" customWidth="1"/>
    <col min="14" max="14" width="36.7109375" customWidth="1"/>
    <col min="16" max="16" width="36.5703125" customWidth="1"/>
    <col min="18" max="18" width="36.5703125" customWidth="1"/>
  </cols>
  <sheetData>
    <row r="69" spans="9:18" x14ac:dyDescent="0.25">
      <c r="J69" t="s">
        <v>5</v>
      </c>
      <c r="L69" t="s">
        <v>6</v>
      </c>
      <c r="N69" t="s">
        <v>7</v>
      </c>
      <c r="P69" t="s">
        <v>8</v>
      </c>
      <c r="R69" t="s">
        <v>10</v>
      </c>
    </row>
    <row r="71" spans="9:18" ht="60" customHeight="1" x14ac:dyDescent="0.25">
      <c r="I71" s="22">
        <v>1</v>
      </c>
      <c r="J71" s="2" t="s">
        <v>41</v>
      </c>
      <c r="K71" s="22">
        <v>1</v>
      </c>
      <c r="L71" s="2" t="s">
        <v>42</v>
      </c>
      <c r="M71" s="26">
        <v>1</v>
      </c>
      <c r="N71" s="2" t="s">
        <v>43</v>
      </c>
      <c r="O71" s="2">
        <v>1</v>
      </c>
      <c r="P71" s="2" t="s">
        <v>44</v>
      </c>
      <c r="Q71" s="2">
        <v>1</v>
      </c>
      <c r="R71" s="2" t="s">
        <v>45</v>
      </c>
    </row>
    <row r="72" spans="9:18" ht="299.25" x14ac:dyDescent="0.25">
      <c r="I72" s="22">
        <v>1.6</v>
      </c>
      <c r="J72" s="2" t="s">
        <v>46</v>
      </c>
      <c r="K72" s="22">
        <v>1.6</v>
      </c>
      <c r="L72" s="2" t="s">
        <v>47</v>
      </c>
      <c r="M72" s="22">
        <v>1.6</v>
      </c>
      <c r="N72" s="2" t="s">
        <v>48</v>
      </c>
      <c r="O72" s="22">
        <v>1.6</v>
      </c>
      <c r="P72" s="2" t="s">
        <v>49</v>
      </c>
      <c r="Q72" s="22">
        <v>1.6</v>
      </c>
      <c r="R72" s="2" t="s">
        <v>50</v>
      </c>
    </row>
    <row r="73" spans="9:18" ht="236.25" x14ac:dyDescent="0.25">
      <c r="I73" s="22">
        <v>2.6</v>
      </c>
      <c r="J73" s="2" t="s">
        <v>51</v>
      </c>
      <c r="K73" s="22">
        <v>2.6</v>
      </c>
      <c r="L73" s="2" t="s">
        <v>52</v>
      </c>
      <c r="M73" s="22">
        <v>2.6</v>
      </c>
      <c r="N73" s="2" t="s">
        <v>53</v>
      </c>
      <c r="O73" s="22">
        <v>2.6</v>
      </c>
      <c r="P73" s="2" t="s">
        <v>54</v>
      </c>
      <c r="Q73" s="22">
        <v>2.6</v>
      </c>
      <c r="R73" s="2" t="s">
        <v>55</v>
      </c>
    </row>
    <row r="76" spans="9:18" ht="252" x14ac:dyDescent="0.25">
      <c r="I76" s="22">
        <v>1</v>
      </c>
      <c r="J76" s="2" t="s">
        <v>56</v>
      </c>
      <c r="K76" s="22">
        <v>1</v>
      </c>
      <c r="L76" s="2" t="s">
        <v>57</v>
      </c>
      <c r="M76" s="26">
        <v>1</v>
      </c>
      <c r="N76" s="2" t="s">
        <v>58</v>
      </c>
      <c r="O76" s="2">
        <v>1</v>
      </c>
      <c r="P76" s="2" t="s">
        <v>59</v>
      </c>
      <c r="Q76" s="2">
        <v>1</v>
      </c>
      <c r="R76" s="2" t="s">
        <v>60</v>
      </c>
    </row>
    <row r="77" spans="9:18" ht="76.5" customHeight="1" x14ac:dyDescent="0.25">
      <c r="I77" s="22">
        <v>1.6</v>
      </c>
      <c r="J77" s="2" t="s">
        <v>61</v>
      </c>
      <c r="K77" s="22">
        <v>1.6</v>
      </c>
      <c r="L77" s="2" t="s">
        <v>62</v>
      </c>
      <c r="M77" s="22">
        <v>1.6</v>
      </c>
      <c r="N77" s="2" t="s">
        <v>63</v>
      </c>
      <c r="O77" s="22">
        <v>1.6</v>
      </c>
      <c r="P77" s="2" t="s">
        <v>64</v>
      </c>
      <c r="Q77" s="22">
        <v>1.6</v>
      </c>
      <c r="R77" s="2" t="s">
        <v>65</v>
      </c>
    </row>
    <row r="78" spans="9:18" ht="252" x14ac:dyDescent="0.25">
      <c r="I78" s="22">
        <v>2.6</v>
      </c>
      <c r="J78" s="2" t="s">
        <v>66</v>
      </c>
      <c r="K78" s="22">
        <v>2.6</v>
      </c>
      <c r="L78" s="2" t="s">
        <v>67</v>
      </c>
      <c r="M78" s="22">
        <v>2.6</v>
      </c>
      <c r="N78" s="2" t="s">
        <v>68</v>
      </c>
      <c r="O78" s="22">
        <v>2.6</v>
      </c>
      <c r="P78" s="2" t="s">
        <v>69</v>
      </c>
      <c r="Q78" s="22">
        <v>2.6</v>
      </c>
      <c r="R78" s="2" t="s">
        <v>70</v>
      </c>
    </row>
    <row r="81" spans="9:18" ht="57" customHeight="1" x14ac:dyDescent="0.25">
      <c r="I81" s="22">
        <v>1</v>
      </c>
      <c r="J81" s="2" t="s">
        <v>71</v>
      </c>
      <c r="K81" s="22">
        <v>1</v>
      </c>
      <c r="L81" s="2" t="s">
        <v>72</v>
      </c>
      <c r="M81" s="26">
        <v>1</v>
      </c>
      <c r="N81" s="2" t="s">
        <v>73</v>
      </c>
      <c r="O81" s="2">
        <v>1</v>
      </c>
      <c r="P81" s="2" t="s">
        <v>74</v>
      </c>
      <c r="Q81" s="2">
        <v>1</v>
      </c>
      <c r="R81" s="2" t="s">
        <v>75</v>
      </c>
    </row>
    <row r="82" spans="9:18" ht="315" x14ac:dyDescent="0.25">
      <c r="I82" s="22">
        <v>1.6</v>
      </c>
      <c r="J82" s="2" t="s">
        <v>76</v>
      </c>
      <c r="K82" s="22">
        <v>1.6</v>
      </c>
      <c r="L82" s="2" t="s">
        <v>77</v>
      </c>
      <c r="M82" s="22">
        <v>1.6</v>
      </c>
      <c r="N82" s="2" t="s">
        <v>78</v>
      </c>
      <c r="O82" s="22">
        <v>1.6</v>
      </c>
      <c r="P82" s="2" t="s">
        <v>79</v>
      </c>
      <c r="Q82" s="22">
        <v>1.6</v>
      </c>
      <c r="R82" s="2" t="s">
        <v>80</v>
      </c>
    </row>
    <row r="83" spans="9:18" ht="346.5" x14ac:dyDescent="0.25">
      <c r="I83" s="22">
        <v>2.6</v>
      </c>
      <c r="J83" s="2" t="s">
        <v>81</v>
      </c>
      <c r="K83" s="22">
        <v>2.6</v>
      </c>
      <c r="L83" s="2" t="s">
        <v>82</v>
      </c>
      <c r="M83" s="22">
        <v>2.6</v>
      </c>
      <c r="N83" s="2" t="s">
        <v>83</v>
      </c>
      <c r="O83" s="22">
        <v>2.6</v>
      </c>
      <c r="P83" s="2" t="s">
        <v>84</v>
      </c>
      <c r="Q83" s="22">
        <v>2.6</v>
      </c>
      <c r="R83" s="2" t="s">
        <v>85</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74:R88"/>
  <sheetViews>
    <sheetView zoomScale="62" zoomScaleNormal="62" workbookViewId="0">
      <selection activeCell="J16" sqref="J16"/>
    </sheetView>
  </sheetViews>
  <sheetFormatPr defaultRowHeight="15" x14ac:dyDescent="0.25"/>
  <cols>
    <col min="3" max="3" width="19.42578125" customWidth="1"/>
    <col min="4" max="7" width="30.7109375" customWidth="1"/>
    <col min="8" max="8" width="21.28515625" customWidth="1"/>
    <col min="10" max="10" width="37.140625" customWidth="1"/>
    <col min="12" max="12" width="36.42578125" customWidth="1"/>
    <col min="14" max="14" width="36.28515625" customWidth="1"/>
    <col min="16" max="16" width="37.28515625" customWidth="1"/>
    <col min="18" max="18" width="37" customWidth="1"/>
  </cols>
  <sheetData>
    <row r="74" spans="9:18" x14ac:dyDescent="0.25">
      <c r="J74" t="s">
        <v>5</v>
      </c>
      <c r="L74" t="s">
        <v>6</v>
      </c>
      <c r="N74" t="s">
        <v>7</v>
      </c>
      <c r="P74" t="s">
        <v>8</v>
      </c>
      <c r="R74" t="s">
        <v>10</v>
      </c>
    </row>
    <row r="76" spans="9:18" ht="60" customHeight="1" x14ac:dyDescent="0.25">
      <c r="I76" s="22">
        <v>1</v>
      </c>
      <c r="J76" s="2" t="s">
        <v>41</v>
      </c>
      <c r="K76" s="22">
        <v>1</v>
      </c>
      <c r="L76" s="2" t="s">
        <v>42</v>
      </c>
      <c r="M76" s="26">
        <v>1</v>
      </c>
      <c r="N76" s="2" t="s">
        <v>43</v>
      </c>
      <c r="O76" s="2">
        <v>1</v>
      </c>
      <c r="P76" s="2" t="s">
        <v>44</v>
      </c>
      <c r="Q76" s="2">
        <v>1</v>
      </c>
      <c r="R76" s="2" t="s">
        <v>45</v>
      </c>
    </row>
    <row r="77" spans="9:18" ht="299.25" x14ac:dyDescent="0.25">
      <c r="I77" s="22">
        <v>1.6</v>
      </c>
      <c r="J77" s="2" t="s">
        <v>46</v>
      </c>
      <c r="K77" s="22">
        <v>1.6</v>
      </c>
      <c r="L77" s="2" t="s">
        <v>47</v>
      </c>
      <c r="M77" s="22">
        <v>1.6</v>
      </c>
      <c r="N77" s="2" t="s">
        <v>48</v>
      </c>
      <c r="O77" s="22">
        <v>1.6</v>
      </c>
      <c r="P77" s="2" t="s">
        <v>49</v>
      </c>
      <c r="Q77" s="22">
        <v>1.6</v>
      </c>
      <c r="R77" s="2" t="s">
        <v>50</v>
      </c>
    </row>
    <row r="78" spans="9:18" ht="236.25" x14ac:dyDescent="0.25">
      <c r="I78" s="22">
        <v>2.6</v>
      </c>
      <c r="J78" s="2" t="s">
        <v>51</v>
      </c>
      <c r="K78" s="22">
        <v>2.6</v>
      </c>
      <c r="L78" s="2" t="s">
        <v>52</v>
      </c>
      <c r="M78" s="22">
        <v>2.6</v>
      </c>
      <c r="N78" s="2" t="s">
        <v>53</v>
      </c>
      <c r="O78" s="22">
        <v>2.6</v>
      </c>
      <c r="P78" s="2" t="s">
        <v>54</v>
      </c>
      <c r="Q78" s="22">
        <v>2.6</v>
      </c>
      <c r="R78" s="2" t="s">
        <v>55</v>
      </c>
    </row>
    <row r="81" spans="9:18" ht="252" x14ac:dyDescent="0.25">
      <c r="I81" s="22">
        <v>1</v>
      </c>
      <c r="J81" s="2" t="s">
        <v>56</v>
      </c>
      <c r="K81" s="22">
        <v>1</v>
      </c>
      <c r="L81" s="2" t="s">
        <v>57</v>
      </c>
      <c r="M81" s="26">
        <v>1</v>
      </c>
      <c r="N81" s="2" t="s">
        <v>58</v>
      </c>
      <c r="O81" s="2">
        <v>1</v>
      </c>
      <c r="P81" s="2" t="s">
        <v>59</v>
      </c>
      <c r="Q81" s="2">
        <v>1</v>
      </c>
      <c r="R81" s="2" t="s">
        <v>60</v>
      </c>
    </row>
    <row r="82" spans="9:18" ht="74.25" customHeight="1" x14ac:dyDescent="0.25">
      <c r="I82" s="22">
        <v>1.6</v>
      </c>
      <c r="J82" s="2" t="s">
        <v>61</v>
      </c>
      <c r="K82" s="22">
        <v>1.6</v>
      </c>
      <c r="L82" s="2" t="s">
        <v>62</v>
      </c>
      <c r="M82" s="22">
        <v>1.6</v>
      </c>
      <c r="N82" s="2" t="s">
        <v>63</v>
      </c>
      <c r="O82" s="22">
        <v>1.6</v>
      </c>
      <c r="P82" s="2" t="s">
        <v>64</v>
      </c>
      <c r="Q82" s="22">
        <v>1.6</v>
      </c>
      <c r="R82" s="2" t="s">
        <v>65</v>
      </c>
    </row>
    <row r="83" spans="9:18" ht="283.5" x14ac:dyDescent="0.25">
      <c r="I83" s="22">
        <v>2.6</v>
      </c>
      <c r="J83" s="2" t="s">
        <v>66</v>
      </c>
      <c r="K83" s="22">
        <v>2.6</v>
      </c>
      <c r="L83" s="2" t="s">
        <v>67</v>
      </c>
      <c r="M83" s="22">
        <v>2.6</v>
      </c>
      <c r="N83" s="2" t="s">
        <v>68</v>
      </c>
      <c r="O83" s="22">
        <v>2.6</v>
      </c>
      <c r="P83" s="2" t="s">
        <v>69</v>
      </c>
      <c r="Q83" s="22">
        <v>2.6</v>
      </c>
      <c r="R83" s="2" t="s">
        <v>70</v>
      </c>
    </row>
    <row r="86" spans="9:18" ht="60" customHeight="1" x14ac:dyDescent="0.25">
      <c r="I86" s="22">
        <v>1</v>
      </c>
      <c r="J86" s="2" t="s">
        <v>71</v>
      </c>
      <c r="K86" s="22">
        <v>1</v>
      </c>
      <c r="L86" s="2" t="s">
        <v>72</v>
      </c>
      <c r="M86" s="26">
        <v>1</v>
      </c>
      <c r="N86" s="2" t="s">
        <v>73</v>
      </c>
      <c r="O86" s="2">
        <v>1</v>
      </c>
      <c r="P86" s="2" t="s">
        <v>74</v>
      </c>
      <c r="Q86" s="2">
        <v>1</v>
      </c>
      <c r="R86" s="2" t="s">
        <v>75</v>
      </c>
    </row>
    <row r="87" spans="9:18" ht="315" x14ac:dyDescent="0.25">
      <c r="I87" s="22">
        <v>1.6</v>
      </c>
      <c r="J87" s="2" t="s">
        <v>76</v>
      </c>
      <c r="K87" s="22">
        <v>1.6</v>
      </c>
      <c r="L87" s="2" t="s">
        <v>77</v>
      </c>
      <c r="M87" s="22">
        <v>1.6</v>
      </c>
      <c r="N87" s="2" t="s">
        <v>78</v>
      </c>
      <c r="O87" s="22">
        <v>1.6</v>
      </c>
      <c r="P87" s="2" t="s">
        <v>79</v>
      </c>
      <c r="Q87" s="22">
        <v>1.6</v>
      </c>
      <c r="R87" s="2" t="s">
        <v>80</v>
      </c>
    </row>
    <row r="88" spans="9:18" ht="346.5" x14ac:dyDescent="0.25">
      <c r="I88" s="22">
        <v>2.6</v>
      </c>
      <c r="J88" s="2" t="s">
        <v>81</v>
      </c>
      <c r="K88" s="22">
        <v>2.6</v>
      </c>
      <c r="L88" s="2" t="s">
        <v>82</v>
      </c>
      <c r="M88" s="22">
        <v>2.6</v>
      </c>
      <c r="N88" s="2" t="s">
        <v>83</v>
      </c>
      <c r="O88" s="22">
        <v>2.6</v>
      </c>
      <c r="P88" s="2" t="s">
        <v>84</v>
      </c>
      <c r="Q88" s="22">
        <v>2.6</v>
      </c>
      <c r="R88" s="2" t="s">
        <v>85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6" zoomScaleNormal="66" workbookViewId="0">
      <selection activeCell="I100" sqref="I100:R112"/>
    </sheetView>
  </sheetViews>
  <sheetFormatPr defaultRowHeight="15" x14ac:dyDescent="0.25"/>
  <cols>
    <col min="3" max="3" width="19.85546875" customWidth="1"/>
    <col min="4" max="7" width="30.7109375" customWidth="1"/>
    <col min="8" max="8" width="17" customWidth="1"/>
    <col min="10" max="10" width="36.85546875" customWidth="1"/>
    <col min="12" max="12" width="37.42578125" customWidth="1"/>
    <col min="14" max="14" width="37.28515625" customWidth="1"/>
    <col min="16" max="16" width="36.5703125" customWidth="1"/>
    <col min="18" max="18" width="36.570312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72.75"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80.25"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77.25" customHeight="1" x14ac:dyDescent="0.25">
      <c r="I110" s="22">
        <v>1</v>
      </c>
      <c r="J110" s="2" t="s">
        <v>71</v>
      </c>
      <c r="K110" s="22">
        <v>1</v>
      </c>
      <c r="L110" s="2" t="s">
        <v>72</v>
      </c>
      <c r="M110" s="26">
        <v>1</v>
      </c>
      <c r="N110" s="2" t="s">
        <v>73</v>
      </c>
      <c r="O110" s="2">
        <v>1</v>
      </c>
      <c r="P110" s="2" t="s">
        <v>74</v>
      </c>
      <c r="Q110" s="2">
        <v>1</v>
      </c>
      <c r="R110" s="2" t="s">
        <v>75</v>
      </c>
    </row>
    <row r="111" spans="9:18" ht="299.2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0" zoomScaleNormal="50" workbookViewId="0">
      <selection activeCell="I100" sqref="I100:R112"/>
    </sheetView>
  </sheetViews>
  <sheetFormatPr defaultRowHeight="15" x14ac:dyDescent="0.25"/>
  <cols>
    <col min="3" max="3" width="19.28515625" customWidth="1"/>
    <col min="4" max="7" width="30.7109375" customWidth="1"/>
    <col min="8" max="8" width="19.140625" customWidth="1"/>
    <col min="10" max="10" width="36.28515625" customWidth="1"/>
    <col min="12" max="12" width="36.5703125" customWidth="1"/>
    <col min="14" max="14" width="36.5703125" customWidth="1"/>
    <col min="16" max="16" width="36.85546875" customWidth="1"/>
    <col min="18" max="18" width="36.2851562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8.5"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75.75" customHeight="1" x14ac:dyDescent="0.25">
      <c r="I106" s="22">
        <v>1.6</v>
      </c>
      <c r="J106" s="2" t="s">
        <v>61</v>
      </c>
      <c r="K106" s="22">
        <v>1.6</v>
      </c>
      <c r="L106" s="2" t="s">
        <v>62</v>
      </c>
      <c r="M106" s="22">
        <v>1.6</v>
      </c>
      <c r="N106" s="2" t="s">
        <v>63</v>
      </c>
      <c r="O106" s="22">
        <v>1.6</v>
      </c>
      <c r="P106" s="2" t="s">
        <v>64</v>
      </c>
      <c r="Q106" s="22">
        <v>1.6</v>
      </c>
      <c r="R106" s="2" t="s">
        <v>65</v>
      </c>
    </row>
    <row r="107" spans="9:18" ht="283.5" x14ac:dyDescent="0.25">
      <c r="I107" s="22">
        <v>2.6</v>
      </c>
      <c r="J107" s="2" t="s">
        <v>66</v>
      </c>
      <c r="K107" s="22">
        <v>2.6</v>
      </c>
      <c r="L107" s="2" t="s">
        <v>67</v>
      </c>
      <c r="M107" s="22">
        <v>2.6</v>
      </c>
      <c r="N107" s="2" t="s">
        <v>68</v>
      </c>
      <c r="O107" s="22">
        <v>2.6</v>
      </c>
      <c r="P107" s="2" t="s">
        <v>69</v>
      </c>
      <c r="Q107" s="22">
        <v>2.6</v>
      </c>
      <c r="R107" s="2" t="s">
        <v>70</v>
      </c>
    </row>
    <row r="110" spans="9:18" ht="58.5" customHeight="1" x14ac:dyDescent="0.25">
      <c r="I110" s="22">
        <v>1</v>
      </c>
      <c r="J110" s="2" t="s">
        <v>71</v>
      </c>
      <c r="K110" s="22">
        <v>1</v>
      </c>
      <c r="L110" s="2" t="s">
        <v>72</v>
      </c>
      <c r="M110" s="26">
        <v>1</v>
      </c>
      <c r="N110" s="2" t="s">
        <v>73</v>
      </c>
      <c r="O110" s="2">
        <v>1</v>
      </c>
      <c r="P110" s="2" t="s">
        <v>74</v>
      </c>
      <c r="Q110" s="2">
        <v>1</v>
      </c>
      <c r="R110" s="2" t="s">
        <v>75</v>
      </c>
    </row>
    <row r="111" spans="9:18" ht="31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3" zoomScaleNormal="53" workbookViewId="0">
      <selection activeCell="I100" sqref="I100:R112"/>
    </sheetView>
  </sheetViews>
  <sheetFormatPr defaultRowHeight="15" x14ac:dyDescent="0.25"/>
  <cols>
    <col min="3" max="3" width="19.42578125" customWidth="1"/>
    <col min="4" max="7" width="30.7109375" customWidth="1"/>
    <col min="8" max="8" width="16.140625" customWidth="1"/>
    <col min="10" max="10" width="36.5703125" customWidth="1"/>
    <col min="12" max="12" width="36.7109375" customWidth="1"/>
    <col min="14" max="14" width="36.5703125" customWidth="1"/>
    <col min="16" max="16" width="37" customWidth="1"/>
    <col min="18" max="18" width="36.570312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9.25"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78.75" customHeight="1" x14ac:dyDescent="0.25">
      <c r="I106" s="22">
        <v>1.6</v>
      </c>
      <c r="J106" s="2" t="s">
        <v>61</v>
      </c>
      <c r="K106" s="22">
        <v>1.6</v>
      </c>
      <c r="L106" s="2" t="s">
        <v>62</v>
      </c>
      <c r="M106" s="22">
        <v>1.6</v>
      </c>
      <c r="N106" s="2" t="s">
        <v>63</v>
      </c>
      <c r="O106" s="22">
        <v>1.6</v>
      </c>
      <c r="P106" s="2" t="s">
        <v>64</v>
      </c>
      <c r="Q106" s="22">
        <v>1.6</v>
      </c>
      <c r="R106" s="2" t="s">
        <v>65</v>
      </c>
    </row>
    <row r="107" spans="9:18" ht="283.5" x14ac:dyDescent="0.25">
      <c r="I107" s="22">
        <v>2.6</v>
      </c>
      <c r="J107" s="2" t="s">
        <v>66</v>
      </c>
      <c r="K107" s="22">
        <v>2.6</v>
      </c>
      <c r="L107" s="2" t="s">
        <v>67</v>
      </c>
      <c r="M107" s="22">
        <v>2.6</v>
      </c>
      <c r="N107" s="2" t="s">
        <v>68</v>
      </c>
      <c r="O107" s="22">
        <v>2.6</v>
      </c>
      <c r="P107" s="2" t="s">
        <v>69</v>
      </c>
      <c r="Q107" s="22">
        <v>2.6</v>
      </c>
      <c r="R107" s="2" t="s">
        <v>70</v>
      </c>
    </row>
    <row r="110" spans="9:18" ht="57.75" customHeight="1" x14ac:dyDescent="0.25">
      <c r="I110" s="22">
        <v>1</v>
      </c>
      <c r="J110" s="2" t="s">
        <v>71</v>
      </c>
      <c r="K110" s="22">
        <v>1</v>
      </c>
      <c r="L110" s="2" t="s">
        <v>72</v>
      </c>
      <c r="M110" s="26">
        <v>1</v>
      </c>
      <c r="N110" s="2" t="s">
        <v>73</v>
      </c>
      <c r="O110" s="2">
        <v>1</v>
      </c>
      <c r="P110" s="2" t="s">
        <v>74</v>
      </c>
      <c r="Q110" s="2">
        <v>1</v>
      </c>
      <c r="R110" s="2" t="s">
        <v>75</v>
      </c>
    </row>
    <row r="111" spans="9:18" ht="31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3" zoomScaleNormal="53" workbookViewId="0">
      <selection activeCell="I100" sqref="I100:R112"/>
    </sheetView>
  </sheetViews>
  <sheetFormatPr defaultRowHeight="15" x14ac:dyDescent="0.25"/>
  <cols>
    <col min="3" max="3" width="19" customWidth="1"/>
    <col min="4" max="7" width="30.7109375" customWidth="1"/>
    <col min="8" max="8" width="14" customWidth="1"/>
    <col min="10" max="10" width="36.5703125" customWidth="1"/>
    <col min="12" max="12" width="37.7109375" customWidth="1"/>
    <col min="14" max="14" width="37" customWidth="1"/>
    <col min="16" max="16" width="36.42578125" customWidth="1"/>
    <col min="18" max="18" width="36.4257812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9.25"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70.5"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55.5" customHeight="1" x14ac:dyDescent="0.25">
      <c r="I110" s="22">
        <v>1</v>
      </c>
      <c r="J110" s="2" t="s">
        <v>71</v>
      </c>
      <c r="K110" s="22">
        <v>1</v>
      </c>
      <c r="L110" s="2" t="s">
        <v>72</v>
      </c>
      <c r="M110" s="26">
        <v>1</v>
      </c>
      <c r="N110" s="2" t="s">
        <v>73</v>
      </c>
      <c r="O110" s="2">
        <v>1</v>
      </c>
      <c r="P110" s="2" t="s">
        <v>74</v>
      </c>
      <c r="Q110" s="2">
        <v>1</v>
      </c>
      <c r="R110" s="2" t="s">
        <v>75</v>
      </c>
    </row>
    <row r="111" spans="9:18" ht="31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0" zoomScaleNormal="50" workbookViewId="0">
      <selection activeCell="I100" sqref="I100:R112"/>
    </sheetView>
  </sheetViews>
  <sheetFormatPr defaultRowHeight="15" x14ac:dyDescent="0.25"/>
  <cols>
    <col min="3" max="3" width="19.140625" customWidth="1"/>
    <col min="4" max="7" width="30.7109375" customWidth="1"/>
    <col min="8" max="8" width="17.42578125" customWidth="1"/>
    <col min="10" max="10" width="36.5703125" customWidth="1"/>
    <col min="12" max="12" width="36.85546875" customWidth="1"/>
    <col min="14" max="14" width="36.85546875" customWidth="1"/>
    <col min="16" max="16" width="37" customWidth="1"/>
    <col min="18" max="18" width="37.2851562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6.25"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75.75"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53.25" customHeight="1" x14ac:dyDescent="0.25">
      <c r="I110" s="22">
        <v>1</v>
      </c>
      <c r="J110" s="2" t="s">
        <v>71</v>
      </c>
      <c r="K110" s="22">
        <v>1</v>
      </c>
      <c r="L110" s="2" t="s">
        <v>72</v>
      </c>
      <c r="M110" s="26">
        <v>1</v>
      </c>
      <c r="N110" s="2" t="s">
        <v>73</v>
      </c>
      <c r="O110" s="2">
        <v>1</v>
      </c>
      <c r="P110" s="2" t="s">
        <v>74</v>
      </c>
      <c r="Q110" s="2">
        <v>1</v>
      </c>
      <c r="R110" s="2" t="s">
        <v>75</v>
      </c>
    </row>
    <row r="111" spans="9:18" ht="31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M75"/>
  <sheetViews>
    <sheetView topLeftCell="A9" zoomScale="80" zoomScaleNormal="80" workbookViewId="0">
      <selection activeCell="G12" sqref="G12"/>
    </sheetView>
  </sheetViews>
  <sheetFormatPr defaultRowHeight="15" x14ac:dyDescent="0.25"/>
  <cols>
    <col min="4" max="4" width="22.85546875" customWidth="1"/>
  </cols>
  <sheetData>
    <row r="5" spans="2:13" x14ac:dyDescent="0.25">
      <c r="B5" s="38" t="s">
        <v>15</v>
      </c>
      <c r="C5" s="38"/>
      <c r="D5" s="38"/>
      <c r="E5" s="38"/>
      <c r="F5" s="38"/>
      <c r="G5" s="38"/>
      <c r="H5" s="38"/>
      <c r="I5" s="38"/>
      <c r="J5" s="38"/>
      <c r="K5" s="38"/>
      <c r="L5" s="38"/>
      <c r="M5" s="38"/>
    </row>
    <row r="6" spans="2:13" x14ac:dyDescent="0.25">
      <c r="B6" s="38" t="s">
        <v>36</v>
      </c>
      <c r="C6" s="38"/>
      <c r="D6" s="38"/>
      <c r="E6" s="38"/>
      <c r="F6" s="38"/>
      <c r="G6" s="38"/>
      <c r="H6" s="38"/>
      <c r="I6" s="38"/>
      <c r="J6" s="38"/>
      <c r="K6" s="38"/>
      <c r="L6" s="38"/>
      <c r="M6" s="38"/>
    </row>
    <row r="7" spans="2:13" x14ac:dyDescent="0.25">
      <c r="B7" s="38" t="s">
        <v>87</v>
      </c>
      <c r="C7" s="38"/>
      <c r="D7" s="38"/>
      <c r="E7" s="38"/>
      <c r="F7" s="38"/>
      <c r="G7" s="38"/>
      <c r="H7" s="38"/>
      <c r="I7" s="38"/>
      <c r="J7" s="38"/>
      <c r="K7" s="38"/>
      <c r="L7" s="38"/>
      <c r="M7" s="38"/>
    </row>
    <row r="9" spans="2:13" ht="172.5" customHeight="1" x14ac:dyDescent="0.25">
      <c r="B9" s="6"/>
      <c r="C9" s="7" t="s">
        <v>17</v>
      </c>
      <c r="D9" s="7" t="s">
        <v>18</v>
      </c>
      <c r="E9" s="8" t="s">
        <v>19</v>
      </c>
      <c r="F9" s="8" t="s">
        <v>20</v>
      </c>
      <c r="G9" s="8" t="s">
        <v>21</v>
      </c>
      <c r="H9" s="8" t="s">
        <v>22</v>
      </c>
      <c r="I9" s="8" t="s">
        <v>40</v>
      </c>
      <c r="J9" s="9" t="s">
        <v>23</v>
      </c>
      <c r="K9" s="10" t="s">
        <v>24</v>
      </c>
      <c r="L9" s="11" t="s">
        <v>25</v>
      </c>
      <c r="M9" s="6"/>
    </row>
    <row r="10" spans="2:13" x14ac:dyDescent="0.25">
      <c r="B10" s="6"/>
      <c r="C10" s="12">
        <v>1</v>
      </c>
      <c r="D10" s="12" t="s">
        <v>89</v>
      </c>
      <c r="E10" s="12">
        <v>2</v>
      </c>
      <c r="F10" s="12">
        <v>2</v>
      </c>
      <c r="G10" s="12">
        <v>2</v>
      </c>
      <c r="H10" s="12">
        <v>2</v>
      </c>
      <c r="I10" s="27">
        <v>2</v>
      </c>
      <c r="J10" s="13">
        <f t="shared" ref="J10:J12" si="0">SUM(E10:I10)</f>
        <v>10</v>
      </c>
      <c r="K10" s="14">
        <f>AVERAGE(E10,F10,G10,H10)</f>
        <v>2</v>
      </c>
      <c r="L10" s="15" t="str">
        <f>IF(E10="","",VLOOKUP(K10,$K$73:$L$75,2,TRUE))</f>
        <v>ІІ ур</v>
      </c>
      <c r="M10" s="6"/>
    </row>
    <row r="11" spans="2:13" x14ac:dyDescent="0.25">
      <c r="B11" s="6"/>
      <c r="C11" s="12">
        <v>2</v>
      </c>
      <c r="D11" s="12" t="s">
        <v>90</v>
      </c>
      <c r="E11" s="12">
        <v>2</v>
      </c>
      <c r="F11" s="12">
        <v>2</v>
      </c>
      <c r="G11" s="12">
        <v>2</v>
      </c>
      <c r="H11" s="12">
        <v>2</v>
      </c>
      <c r="I11" s="27">
        <v>2</v>
      </c>
      <c r="J11" s="13">
        <f t="shared" si="0"/>
        <v>10</v>
      </c>
      <c r="K11" s="14">
        <f t="shared" ref="K11:K12" si="1">AVERAGE(E11,F11,G11,H11)</f>
        <v>2</v>
      </c>
      <c r="L11" s="15" t="str">
        <f>IF(E11="","",VLOOKUP(K11,$K$73:$L$75,2,TRUE))</f>
        <v>ІІ ур</v>
      </c>
      <c r="M11" s="6"/>
    </row>
    <row r="12" spans="2:13" x14ac:dyDescent="0.25">
      <c r="B12" s="6"/>
      <c r="C12" s="12">
        <v>3</v>
      </c>
      <c r="D12" s="12" t="s">
        <v>91</v>
      </c>
      <c r="E12" s="12">
        <v>2</v>
      </c>
      <c r="F12" s="12">
        <v>2</v>
      </c>
      <c r="G12" s="12">
        <v>2</v>
      </c>
      <c r="H12" s="12">
        <v>2</v>
      </c>
      <c r="I12" s="27">
        <v>2</v>
      </c>
      <c r="J12" s="13">
        <f t="shared" si="0"/>
        <v>10</v>
      </c>
      <c r="K12" s="14">
        <f t="shared" si="1"/>
        <v>2</v>
      </c>
      <c r="L12" s="15" t="str">
        <f>IF(E12="","",VLOOKUP(K12,$K$73:$L$75,2,TRUE))</f>
        <v>ІІ ур</v>
      </c>
      <c r="M12" s="6"/>
    </row>
    <row r="13" spans="2:13" x14ac:dyDescent="0.25">
      <c r="C13" s="33"/>
      <c r="D13" s="31"/>
      <c r="E13" s="39"/>
      <c r="F13" s="39"/>
      <c r="G13" s="39"/>
      <c r="H13" s="31"/>
      <c r="I13" s="39"/>
      <c r="J13" s="39"/>
      <c r="K13" s="39"/>
      <c r="L13" s="40"/>
    </row>
    <row r="14" spans="2:13" x14ac:dyDescent="0.25">
      <c r="C14" s="41" t="s">
        <v>26</v>
      </c>
      <c r="D14" s="42"/>
      <c r="E14" s="42"/>
      <c r="F14" s="42"/>
      <c r="G14" s="43"/>
      <c r="H14" s="16">
        <f>COUNTA(D10:D12)</f>
        <v>3</v>
      </c>
      <c r="I14" s="41"/>
      <c r="J14" s="42"/>
      <c r="K14" s="42"/>
      <c r="L14" s="43"/>
    </row>
    <row r="15" spans="2:13" x14ac:dyDescent="0.25">
      <c r="C15" s="34" t="s">
        <v>27</v>
      </c>
      <c r="D15" s="34"/>
      <c r="E15" s="17">
        <f>COUNTIF(L10:L12,"І ур")</f>
        <v>0</v>
      </c>
      <c r="F15" s="35" t="s">
        <v>28</v>
      </c>
      <c r="G15" s="35"/>
      <c r="H15" s="18">
        <f>COUNTIF(L10:L12,"ІІ ур")</f>
        <v>3</v>
      </c>
      <c r="I15" s="35" t="s">
        <v>29</v>
      </c>
      <c r="J15" s="35"/>
      <c r="K15" s="17">
        <f>COUNTIF(L10:L12,"ІІІ ур")</f>
        <v>0</v>
      </c>
      <c r="L15" s="19"/>
    </row>
    <row r="16" spans="2:13" ht="71.25" customHeight="1" x14ac:dyDescent="0.25">
      <c r="C16" s="36" t="s">
        <v>30</v>
      </c>
      <c r="D16" s="36"/>
      <c r="E16" s="20">
        <f>(E15/H14)*100</f>
        <v>0</v>
      </c>
      <c r="F16" s="36" t="s">
        <v>31</v>
      </c>
      <c r="G16" s="36"/>
      <c r="H16" s="20">
        <f>(H15/H14)*100</f>
        <v>100</v>
      </c>
      <c r="I16" s="36" t="s">
        <v>32</v>
      </c>
      <c r="J16" s="36"/>
      <c r="K16" s="20">
        <f>(K15/H14)*100</f>
        <v>0</v>
      </c>
      <c r="L16" s="21"/>
    </row>
    <row r="18" spans="4:10" x14ac:dyDescent="0.25">
      <c r="D18" s="22"/>
      <c r="E18" s="37" t="s">
        <v>12</v>
      </c>
      <c r="F18" s="36"/>
      <c r="G18" s="36" t="s">
        <v>13</v>
      </c>
      <c r="H18" s="36"/>
      <c r="I18" s="36" t="s">
        <v>14</v>
      </c>
      <c r="J18" s="36"/>
    </row>
    <row r="19" spans="4:10" ht="34.5" customHeight="1" x14ac:dyDescent="0.25">
      <c r="D19" s="23" t="s">
        <v>30</v>
      </c>
      <c r="E19" s="31">
        <f>старт!E19</f>
        <v>100</v>
      </c>
      <c r="F19" s="32"/>
      <c r="G19" s="33">
        <f>E16</f>
        <v>0</v>
      </c>
      <c r="H19" s="32"/>
      <c r="I19" s="33"/>
      <c r="J19" s="32"/>
    </row>
    <row r="20" spans="4:10" ht="38.25" customHeight="1" x14ac:dyDescent="0.25">
      <c r="D20" s="23" t="s">
        <v>31</v>
      </c>
      <c r="E20" s="33">
        <f>старт!E20</f>
        <v>0</v>
      </c>
      <c r="F20" s="32"/>
      <c r="G20" s="33">
        <f>H16</f>
        <v>100</v>
      </c>
      <c r="H20" s="32"/>
      <c r="I20" s="33"/>
      <c r="J20" s="32"/>
    </row>
    <row r="21" spans="4:10" ht="39.75" customHeight="1" x14ac:dyDescent="0.25">
      <c r="D21" s="23" t="s">
        <v>32</v>
      </c>
      <c r="E21" s="33">
        <f>старт!E21</f>
        <v>0</v>
      </c>
      <c r="F21" s="32"/>
      <c r="G21" s="33">
        <f>K16</f>
        <v>0</v>
      </c>
      <c r="H21" s="32"/>
      <c r="I21" s="33"/>
      <c r="J21" s="32"/>
    </row>
    <row r="73" spans="11:12" x14ac:dyDescent="0.25">
      <c r="K73" s="24">
        <v>1</v>
      </c>
      <c r="L73" s="24" t="s">
        <v>33</v>
      </c>
    </row>
    <row r="74" spans="11:12" x14ac:dyDescent="0.25">
      <c r="K74" s="24">
        <v>1.6</v>
      </c>
      <c r="L74" s="24" t="s">
        <v>34</v>
      </c>
    </row>
    <row r="75" spans="11:12" x14ac:dyDescent="0.25">
      <c r="K75" s="24">
        <v>2.6</v>
      </c>
      <c r="L75" s="24" t="s">
        <v>35</v>
      </c>
    </row>
  </sheetData>
  <mergeCells count="24">
    <mergeCell ref="B5:M5"/>
    <mergeCell ref="B6:M6"/>
    <mergeCell ref="B7:M7"/>
    <mergeCell ref="C13:L13"/>
    <mergeCell ref="C14:G14"/>
    <mergeCell ref="I14:L14"/>
    <mergeCell ref="C15:D15"/>
    <mergeCell ref="F15:G15"/>
    <mergeCell ref="I15:J15"/>
    <mergeCell ref="C16:D16"/>
    <mergeCell ref="F16:G16"/>
    <mergeCell ref="I16:J16"/>
    <mergeCell ref="E18:F18"/>
    <mergeCell ref="G18:H18"/>
    <mergeCell ref="I18:J18"/>
    <mergeCell ref="E19:F19"/>
    <mergeCell ref="G19:H19"/>
    <mergeCell ref="I19:J19"/>
    <mergeCell ref="E20:F20"/>
    <mergeCell ref="G20:H20"/>
    <mergeCell ref="I20:J20"/>
    <mergeCell ref="E21:F21"/>
    <mergeCell ref="G21:H21"/>
    <mergeCell ref="I21:J21"/>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2" zoomScaleNormal="62" workbookViewId="0">
      <selection activeCell="I100" sqref="I100:R112"/>
    </sheetView>
  </sheetViews>
  <sheetFormatPr defaultRowHeight="15" x14ac:dyDescent="0.25"/>
  <cols>
    <col min="3" max="3" width="19.42578125" customWidth="1"/>
    <col min="4" max="7" width="30.7109375" customWidth="1"/>
    <col min="8" max="8" width="19.28515625" customWidth="1"/>
    <col min="10" max="10" width="37.28515625" customWidth="1"/>
    <col min="12" max="12" width="37.28515625" customWidth="1"/>
    <col min="14" max="14" width="37.28515625" customWidth="1"/>
    <col min="16" max="16" width="37.7109375" customWidth="1"/>
    <col min="18" max="18" width="36.570312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3"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78"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64.5" customHeight="1" x14ac:dyDescent="0.25">
      <c r="I110" s="22">
        <v>1</v>
      </c>
      <c r="J110" s="2" t="s">
        <v>71</v>
      </c>
      <c r="K110" s="22">
        <v>1</v>
      </c>
      <c r="L110" s="2" t="s">
        <v>72</v>
      </c>
      <c r="M110" s="26">
        <v>1</v>
      </c>
      <c r="N110" s="2" t="s">
        <v>73</v>
      </c>
      <c r="O110" s="2">
        <v>1</v>
      </c>
      <c r="P110" s="2" t="s">
        <v>74</v>
      </c>
      <c r="Q110" s="2">
        <v>1</v>
      </c>
      <c r="R110" s="2" t="s">
        <v>75</v>
      </c>
    </row>
    <row r="111" spans="9:18" ht="299.2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2" zoomScaleNormal="62" workbookViewId="0">
      <selection activeCell="I100" sqref="I100:R112"/>
    </sheetView>
  </sheetViews>
  <sheetFormatPr defaultRowHeight="15" x14ac:dyDescent="0.25"/>
  <cols>
    <col min="3" max="3" width="19.42578125" customWidth="1"/>
    <col min="4" max="7" width="30.7109375" customWidth="1"/>
    <col min="8" max="8" width="20" customWidth="1"/>
    <col min="10" max="10" width="37.140625" customWidth="1"/>
    <col min="12" max="12" width="37.42578125" customWidth="1"/>
    <col min="14" max="14" width="37.140625" customWidth="1"/>
    <col min="16" max="16" width="36.42578125" customWidth="1"/>
    <col min="18" max="18" width="36.710937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7"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72.75"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60" customHeight="1" x14ac:dyDescent="0.25">
      <c r="I110" s="22">
        <v>1</v>
      </c>
      <c r="J110" s="2" t="s">
        <v>71</v>
      </c>
      <c r="K110" s="22">
        <v>1</v>
      </c>
      <c r="L110" s="2" t="s">
        <v>72</v>
      </c>
      <c r="M110" s="26">
        <v>1</v>
      </c>
      <c r="N110" s="2" t="s">
        <v>73</v>
      </c>
      <c r="O110" s="2">
        <v>1</v>
      </c>
      <c r="P110" s="2" t="s">
        <v>74</v>
      </c>
      <c r="Q110" s="2">
        <v>1</v>
      </c>
      <c r="R110" s="2" t="s">
        <v>75</v>
      </c>
    </row>
    <row r="111" spans="9:18" ht="299.2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6" zoomScaleNormal="66" workbookViewId="0">
      <selection activeCell="I100" sqref="I100:R112"/>
    </sheetView>
  </sheetViews>
  <sheetFormatPr defaultRowHeight="15" x14ac:dyDescent="0.25"/>
  <cols>
    <col min="3" max="3" width="19.7109375" customWidth="1"/>
    <col min="4" max="7" width="30.7109375" customWidth="1"/>
    <col min="8" max="8" width="16" customWidth="1"/>
    <col min="10" max="10" width="36.140625" customWidth="1"/>
    <col min="12" max="12" width="37" customWidth="1"/>
    <col min="14" max="14" width="37.42578125" customWidth="1"/>
    <col min="16" max="16" width="37" customWidth="1"/>
    <col min="18" max="18" width="36.14062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75.75"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76.5"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66" customHeight="1" x14ac:dyDescent="0.25">
      <c r="I110" s="22">
        <v>1</v>
      </c>
      <c r="J110" s="2" t="s">
        <v>71</v>
      </c>
      <c r="K110" s="22">
        <v>1</v>
      </c>
      <c r="L110" s="2" t="s">
        <v>72</v>
      </c>
      <c r="M110" s="26">
        <v>1</v>
      </c>
      <c r="N110" s="2" t="s">
        <v>73</v>
      </c>
      <c r="O110" s="2">
        <v>1</v>
      </c>
      <c r="P110" s="2" t="s">
        <v>74</v>
      </c>
      <c r="Q110" s="2">
        <v>1</v>
      </c>
      <c r="R110" s="2" t="s">
        <v>75</v>
      </c>
    </row>
    <row r="111" spans="9:18" ht="299.2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5" zoomScaleNormal="55" workbookViewId="0">
      <selection activeCell="I100" sqref="I100:R112"/>
    </sheetView>
  </sheetViews>
  <sheetFormatPr defaultRowHeight="15" x14ac:dyDescent="0.25"/>
  <cols>
    <col min="3" max="3" width="19.28515625" customWidth="1"/>
    <col min="4" max="7" width="30.7109375" customWidth="1"/>
    <col min="8" max="8" width="22.140625" customWidth="1"/>
    <col min="10" max="10" width="37" customWidth="1"/>
    <col min="12" max="12" width="36.5703125" customWidth="1"/>
    <col min="14" max="14" width="37.28515625" customWidth="1"/>
    <col min="16" max="16" width="37.28515625" customWidth="1"/>
    <col min="18" max="18" width="37"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9"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69.75"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64.5" customHeight="1" x14ac:dyDescent="0.25">
      <c r="I110" s="22">
        <v>1</v>
      </c>
      <c r="J110" s="2" t="s">
        <v>71</v>
      </c>
      <c r="K110" s="22">
        <v>1</v>
      </c>
      <c r="L110" s="2" t="s">
        <v>72</v>
      </c>
      <c r="M110" s="26">
        <v>1</v>
      </c>
      <c r="N110" s="2" t="s">
        <v>73</v>
      </c>
      <c r="O110" s="2">
        <v>1</v>
      </c>
      <c r="P110" s="2" t="s">
        <v>74</v>
      </c>
      <c r="Q110" s="2">
        <v>1</v>
      </c>
      <c r="R110" s="2" t="s">
        <v>75</v>
      </c>
    </row>
    <row r="111" spans="9:18" ht="299.2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3" zoomScaleNormal="53" workbookViewId="0">
      <selection activeCell="I100" sqref="I100:R112"/>
    </sheetView>
  </sheetViews>
  <sheetFormatPr defaultRowHeight="15" x14ac:dyDescent="0.25"/>
  <cols>
    <col min="3" max="3" width="19.140625" customWidth="1"/>
    <col min="4" max="7" width="30.7109375" customWidth="1"/>
    <col min="8" max="8" width="19.140625" customWidth="1"/>
    <col min="10" max="10" width="37" customWidth="1"/>
    <col min="12" max="12" width="37.140625" customWidth="1"/>
    <col min="14" max="14" width="38.140625" customWidth="1"/>
    <col min="16" max="16" width="37.5703125" customWidth="1"/>
    <col min="18" max="18" width="36.710937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5.5"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55.5" customHeight="1" x14ac:dyDescent="0.25">
      <c r="I106" s="22">
        <v>1.6</v>
      </c>
      <c r="J106" s="2" t="s">
        <v>61</v>
      </c>
      <c r="K106" s="22">
        <v>1.6</v>
      </c>
      <c r="L106" s="2" t="s">
        <v>62</v>
      </c>
      <c r="M106" s="22">
        <v>1.6</v>
      </c>
      <c r="N106" s="2" t="s">
        <v>63</v>
      </c>
      <c r="O106" s="22">
        <v>1.6</v>
      </c>
      <c r="P106" s="2" t="s">
        <v>64</v>
      </c>
      <c r="Q106" s="22">
        <v>1.6</v>
      </c>
      <c r="R106" s="2" t="s">
        <v>65</v>
      </c>
    </row>
    <row r="107" spans="9:18" ht="236.25" x14ac:dyDescent="0.25">
      <c r="I107" s="22">
        <v>2.6</v>
      </c>
      <c r="J107" s="2" t="s">
        <v>66</v>
      </c>
      <c r="K107" s="22">
        <v>2.6</v>
      </c>
      <c r="L107" s="2" t="s">
        <v>67</v>
      </c>
      <c r="M107" s="22">
        <v>2.6</v>
      </c>
      <c r="N107" s="2" t="s">
        <v>68</v>
      </c>
      <c r="O107" s="22">
        <v>2.6</v>
      </c>
      <c r="P107" s="2" t="s">
        <v>69</v>
      </c>
      <c r="Q107" s="22">
        <v>2.6</v>
      </c>
      <c r="R107" s="2" t="s">
        <v>70</v>
      </c>
    </row>
    <row r="110" spans="9:18" ht="52.5" customHeight="1" x14ac:dyDescent="0.25">
      <c r="I110" s="22">
        <v>1</v>
      </c>
      <c r="J110" s="2" t="s">
        <v>71</v>
      </c>
      <c r="K110" s="22">
        <v>1</v>
      </c>
      <c r="L110" s="2" t="s">
        <v>72</v>
      </c>
      <c r="M110" s="26">
        <v>1</v>
      </c>
      <c r="N110" s="2" t="s">
        <v>73</v>
      </c>
      <c r="O110" s="2">
        <v>1</v>
      </c>
      <c r="P110" s="2" t="s">
        <v>74</v>
      </c>
      <c r="Q110" s="2">
        <v>1</v>
      </c>
      <c r="R110" s="2" t="s">
        <v>75</v>
      </c>
    </row>
    <row r="111" spans="9:18" ht="299.25" x14ac:dyDescent="0.25">
      <c r="I111" s="22">
        <v>1.6</v>
      </c>
      <c r="J111" s="2" t="s">
        <v>76</v>
      </c>
      <c r="K111" s="22">
        <v>1.6</v>
      </c>
      <c r="L111" s="2" t="s">
        <v>77</v>
      </c>
      <c r="M111" s="22">
        <v>1.6</v>
      </c>
      <c r="N111" s="2" t="s">
        <v>78</v>
      </c>
      <c r="O111" s="22">
        <v>1.6</v>
      </c>
      <c r="P111" s="2" t="s">
        <v>79</v>
      </c>
      <c r="Q111" s="22">
        <v>1.6</v>
      </c>
      <c r="R111" s="2" t="s">
        <v>80</v>
      </c>
    </row>
    <row r="112" spans="9:18" ht="31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3" zoomScaleNormal="53" workbookViewId="0">
      <selection activeCell="I100" sqref="I100:R112"/>
    </sheetView>
  </sheetViews>
  <sheetFormatPr defaultRowHeight="15" x14ac:dyDescent="0.25"/>
  <cols>
    <col min="3" max="3" width="19" customWidth="1"/>
    <col min="4" max="7" width="30.7109375" customWidth="1"/>
    <col min="8" max="8" width="16.140625" customWidth="1"/>
    <col min="10" max="10" width="37.140625" customWidth="1"/>
    <col min="12" max="12" width="37.140625" customWidth="1"/>
    <col min="14" max="14" width="36.85546875" customWidth="1"/>
    <col min="16" max="16" width="36.85546875" customWidth="1"/>
    <col min="18" max="18" width="36.710937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0"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57"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56.25" customHeight="1" x14ac:dyDescent="0.25">
      <c r="I110" s="22">
        <v>1</v>
      </c>
      <c r="J110" s="2" t="s">
        <v>71</v>
      </c>
      <c r="K110" s="22">
        <v>1</v>
      </c>
      <c r="L110" s="2" t="s">
        <v>72</v>
      </c>
      <c r="M110" s="26">
        <v>1</v>
      </c>
      <c r="N110" s="2" t="s">
        <v>73</v>
      </c>
      <c r="O110" s="2">
        <v>1</v>
      </c>
      <c r="P110" s="2" t="s">
        <v>74</v>
      </c>
      <c r="Q110" s="2">
        <v>1</v>
      </c>
      <c r="R110" s="2" t="s">
        <v>75</v>
      </c>
    </row>
    <row r="111" spans="9:18" ht="31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5" zoomScaleNormal="55" workbookViewId="0">
      <selection activeCell="I100" sqref="I100:R112"/>
    </sheetView>
  </sheetViews>
  <sheetFormatPr defaultRowHeight="15" x14ac:dyDescent="0.25"/>
  <cols>
    <col min="3" max="3" width="19" customWidth="1"/>
    <col min="4" max="7" width="30.7109375" customWidth="1"/>
    <col min="8" max="8" width="17.42578125" customWidth="1"/>
    <col min="10" max="10" width="36.85546875" customWidth="1"/>
    <col min="12" max="12" width="37.140625" customWidth="1"/>
    <col min="14" max="14" width="37.140625" customWidth="1"/>
    <col min="16" max="16" width="37.28515625" customWidth="1"/>
    <col min="18" max="18" width="36.710937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4"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52.5"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54" customHeight="1" x14ac:dyDescent="0.25">
      <c r="I110" s="22">
        <v>1</v>
      </c>
      <c r="J110" s="2" t="s">
        <v>71</v>
      </c>
      <c r="K110" s="22">
        <v>1</v>
      </c>
      <c r="L110" s="2" t="s">
        <v>72</v>
      </c>
      <c r="M110" s="26">
        <v>1</v>
      </c>
      <c r="N110" s="2" t="s">
        <v>73</v>
      </c>
      <c r="O110" s="2">
        <v>1</v>
      </c>
      <c r="P110" s="2" t="s">
        <v>74</v>
      </c>
      <c r="Q110" s="2">
        <v>1</v>
      </c>
      <c r="R110" s="2" t="s">
        <v>75</v>
      </c>
    </row>
    <row r="111" spans="9:18" ht="299.2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2" zoomScaleNormal="62" workbookViewId="0">
      <selection activeCell="I100" sqref="I100:R112"/>
    </sheetView>
  </sheetViews>
  <sheetFormatPr defaultRowHeight="15" x14ac:dyDescent="0.25"/>
  <cols>
    <col min="3" max="3" width="19" customWidth="1"/>
    <col min="4" max="7" width="30.7109375" customWidth="1"/>
    <col min="8" max="8" width="18.85546875" customWidth="1"/>
    <col min="10" max="10" width="36.85546875" customWidth="1"/>
    <col min="12" max="12" width="37.42578125" customWidth="1"/>
    <col min="14" max="14" width="38.140625" customWidth="1"/>
    <col min="16" max="16" width="38" customWidth="1"/>
    <col min="18" max="18" width="36.570312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0"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74.25" customHeight="1" x14ac:dyDescent="0.25">
      <c r="I106" s="22">
        <v>1.6</v>
      </c>
      <c r="J106" s="2" t="s">
        <v>61</v>
      </c>
      <c r="K106" s="22">
        <v>1.6</v>
      </c>
      <c r="L106" s="2" t="s">
        <v>62</v>
      </c>
      <c r="M106" s="22">
        <v>1.6</v>
      </c>
      <c r="N106" s="2" t="s">
        <v>63</v>
      </c>
      <c r="O106" s="22">
        <v>1.6</v>
      </c>
      <c r="P106" s="2" t="s">
        <v>64</v>
      </c>
      <c r="Q106" s="22">
        <v>1.6</v>
      </c>
      <c r="R106" s="2" t="s">
        <v>65</v>
      </c>
    </row>
    <row r="107" spans="9:18" ht="236.25" x14ac:dyDescent="0.25">
      <c r="I107" s="22">
        <v>2.6</v>
      </c>
      <c r="J107" s="2" t="s">
        <v>66</v>
      </c>
      <c r="K107" s="22">
        <v>2.6</v>
      </c>
      <c r="L107" s="2" t="s">
        <v>67</v>
      </c>
      <c r="M107" s="22">
        <v>2.6</v>
      </c>
      <c r="N107" s="2" t="s">
        <v>68</v>
      </c>
      <c r="O107" s="22">
        <v>2.6</v>
      </c>
      <c r="P107" s="2" t="s">
        <v>69</v>
      </c>
      <c r="Q107" s="22">
        <v>2.6</v>
      </c>
      <c r="R107" s="2" t="s">
        <v>70</v>
      </c>
    </row>
    <row r="110" spans="9:18" ht="60.75" customHeight="1" x14ac:dyDescent="0.25">
      <c r="I110" s="22">
        <v>1</v>
      </c>
      <c r="J110" s="2" t="s">
        <v>71</v>
      </c>
      <c r="K110" s="22">
        <v>1</v>
      </c>
      <c r="L110" s="2" t="s">
        <v>72</v>
      </c>
      <c r="M110" s="26">
        <v>1</v>
      </c>
      <c r="N110" s="2" t="s">
        <v>73</v>
      </c>
      <c r="O110" s="2">
        <v>1</v>
      </c>
      <c r="P110" s="2" t="s">
        <v>74</v>
      </c>
      <c r="Q110" s="2">
        <v>1</v>
      </c>
      <c r="R110" s="2" t="s">
        <v>75</v>
      </c>
    </row>
    <row r="111" spans="9:18" ht="299.25" x14ac:dyDescent="0.25">
      <c r="I111" s="22">
        <v>1.6</v>
      </c>
      <c r="J111" s="2" t="s">
        <v>76</v>
      </c>
      <c r="K111" s="22">
        <v>1.6</v>
      </c>
      <c r="L111" s="2" t="s">
        <v>77</v>
      </c>
      <c r="M111" s="22">
        <v>1.6</v>
      </c>
      <c r="N111" s="2" t="s">
        <v>78</v>
      </c>
      <c r="O111" s="22">
        <v>1.6</v>
      </c>
      <c r="P111" s="2" t="s">
        <v>79</v>
      </c>
      <c r="Q111" s="22">
        <v>1.6</v>
      </c>
      <c r="R111" s="2" t="s">
        <v>80</v>
      </c>
    </row>
    <row r="112" spans="9:18" ht="31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topLeftCell="A4" zoomScale="57" zoomScaleNormal="57" workbookViewId="0">
      <selection activeCell="I100" sqref="I100:R112"/>
    </sheetView>
  </sheetViews>
  <sheetFormatPr defaultRowHeight="15" x14ac:dyDescent="0.25"/>
  <cols>
    <col min="3" max="3" width="19.140625" customWidth="1"/>
    <col min="4" max="7" width="30.7109375" customWidth="1"/>
    <col min="8" max="8" width="16.42578125" customWidth="1"/>
    <col min="10" max="10" width="37.140625" customWidth="1"/>
    <col min="12" max="12" width="36.85546875" customWidth="1"/>
    <col min="14" max="14" width="37" customWidth="1"/>
    <col min="16" max="16" width="36.42578125" customWidth="1"/>
    <col min="18" max="18" width="36.570312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0"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75"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56.25" customHeight="1" x14ac:dyDescent="0.25">
      <c r="I110" s="22">
        <v>1</v>
      </c>
      <c r="J110" s="2" t="s">
        <v>71</v>
      </c>
      <c r="K110" s="22">
        <v>1</v>
      </c>
      <c r="L110" s="2" t="s">
        <v>72</v>
      </c>
      <c r="M110" s="26">
        <v>1</v>
      </c>
      <c r="N110" s="2" t="s">
        <v>73</v>
      </c>
      <c r="O110" s="2">
        <v>1</v>
      </c>
      <c r="P110" s="2" t="s">
        <v>74</v>
      </c>
      <c r="Q110" s="2">
        <v>1</v>
      </c>
      <c r="R110" s="2" t="s">
        <v>75</v>
      </c>
    </row>
    <row r="111" spans="9:18" ht="31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0" zoomScaleNormal="60" workbookViewId="0">
      <selection activeCell="I100" sqref="I100:R112"/>
    </sheetView>
  </sheetViews>
  <sheetFormatPr defaultRowHeight="15" x14ac:dyDescent="0.25"/>
  <cols>
    <col min="3" max="3" width="19" customWidth="1"/>
    <col min="4" max="7" width="30.7109375" customWidth="1"/>
    <col min="8" max="8" width="13" customWidth="1"/>
    <col min="10" max="10" width="36" customWidth="1"/>
    <col min="12" max="12" width="37" customWidth="1"/>
    <col min="14" max="14" width="36.85546875" customWidth="1"/>
    <col min="16" max="16" width="37.140625" customWidth="1"/>
    <col min="18" max="18" width="37"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7"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72.75"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54.75" customHeight="1" x14ac:dyDescent="0.25">
      <c r="I110" s="22">
        <v>1</v>
      </c>
      <c r="J110" s="2" t="s">
        <v>71</v>
      </c>
      <c r="K110" s="22">
        <v>1</v>
      </c>
      <c r="L110" s="2" t="s">
        <v>72</v>
      </c>
      <c r="M110" s="26">
        <v>1</v>
      </c>
      <c r="N110" s="2" t="s">
        <v>73</v>
      </c>
      <c r="O110" s="2">
        <v>1</v>
      </c>
      <c r="P110" s="2" t="s">
        <v>74</v>
      </c>
      <c r="Q110" s="2">
        <v>1</v>
      </c>
      <c r="R110" s="2" t="s">
        <v>75</v>
      </c>
    </row>
    <row r="111" spans="9:18" ht="31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M75"/>
  <sheetViews>
    <sheetView zoomScale="69" zoomScaleNormal="69" workbookViewId="0">
      <selection activeCell="Q15" sqref="Q15"/>
    </sheetView>
  </sheetViews>
  <sheetFormatPr defaultRowHeight="15" x14ac:dyDescent="0.25"/>
  <cols>
    <col min="4" max="4" width="25.42578125" customWidth="1"/>
  </cols>
  <sheetData>
    <row r="5" spans="2:13" x14ac:dyDescent="0.25">
      <c r="B5" s="38" t="s">
        <v>15</v>
      </c>
      <c r="C5" s="38"/>
      <c r="D5" s="38"/>
      <c r="E5" s="38"/>
      <c r="F5" s="38"/>
      <c r="G5" s="38"/>
      <c r="H5" s="38"/>
      <c r="I5" s="38"/>
      <c r="J5" s="38"/>
      <c r="K5" s="38"/>
      <c r="L5" s="38"/>
      <c r="M5" s="38"/>
    </row>
    <row r="6" spans="2:13" x14ac:dyDescent="0.25">
      <c r="B6" s="38" t="s">
        <v>37</v>
      </c>
      <c r="C6" s="38"/>
      <c r="D6" s="38"/>
      <c r="E6" s="38"/>
      <c r="F6" s="38"/>
      <c r="G6" s="38"/>
      <c r="H6" s="38"/>
      <c r="I6" s="38"/>
      <c r="J6" s="38"/>
      <c r="K6" s="38"/>
      <c r="L6" s="38"/>
      <c r="M6" s="38"/>
    </row>
    <row r="7" spans="2:13" x14ac:dyDescent="0.25">
      <c r="B7" s="38" t="s">
        <v>88</v>
      </c>
      <c r="C7" s="38"/>
      <c r="D7" s="38"/>
      <c r="E7" s="38"/>
      <c r="F7" s="38"/>
      <c r="G7" s="38"/>
      <c r="H7" s="38"/>
      <c r="I7" s="38"/>
      <c r="J7" s="38"/>
      <c r="K7" s="38"/>
      <c r="L7" s="38"/>
      <c r="M7" s="38"/>
    </row>
    <row r="9" spans="2:13" ht="172.5" customHeight="1" x14ac:dyDescent="0.25">
      <c r="B9" s="6"/>
      <c r="C9" s="7" t="s">
        <v>17</v>
      </c>
      <c r="D9" s="7" t="s">
        <v>18</v>
      </c>
      <c r="E9" s="8" t="s">
        <v>19</v>
      </c>
      <c r="F9" s="8" t="s">
        <v>20</v>
      </c>
      <c r="G9" s="8" t="s">
        <v>21</v>
      </c>
      <c r="H9" s="8" t="s">
        <v>22</v>
      </c>
      <c r="I9" s="8" t="s">
        <v>40</v>
      </c>
      <c r="J9" s="9" t="s">
        <v>23</v>
      </c>
      <c r="K9" s="10" t="s">
        <v>24</v>
      </c>
      <c r="L9" s="11" t="s">
        <v>25</v>
      </c>
      <c r="M9" s="6"/>
    </row>
    <row r="10" spans="2:13" x14ac:dyDescent="0.25">
      <c r="B10" s="6"/>
      <c r="C10" s="12">
        <v>1</v>
      </c>
      <c r="D10" s="12" t="s">
        <v>89</v>
      </c>
      <c r="E10" s="12">
        <v>3</v>
      </c>
      <c r="F10" s="12">
        <v>3</v>
      </c>
      <c r="G10" s="12">
        <v>2</v>
      </c>
      <c r="H10" s="12">
        <v>2</v>
      </c>
      <c r="I10" s="27">
        <v>1</v>
      </c>
      <c r="J10" s="13">
        <f t="shared" ref="J10:J12" si="0">SUM(E10:I10)</f>
        <v>11</v>
      </c>
      <c r="K10" s="14">
        <f>AVERAGE(E10,F10,G10,H10)</f>
        <v>2.5</v>
      </c>
      <c r="L10" s="15" t="str">
        <f>IF(E10="","",VLOOKUP(K10,$K$73:$L$75,2,TRUE))</f>
        <v>ІІ ур</v>
      </c>
      <c r="M10" s="6"/>
    </row>
    <row r="11" spans="2:13" x14ac:dyDescent="0.25">
      <c r="B11" s="6"/>
      <c r="C11" s="12">
        <v>2</v>
      </c>
      <c r="D11" s="12" t="s">
        <v>90</v>
      </c>
      <c r="E11" s="12">
        <v>3</v>
      </c>
      <c r="F11" s="12">
        <v>2</v>
      </c>
      <c r="G11" s="12">
        <v>3</v>
      </c>
      <c r="H11" s="12">
        <v>2</v>
      </c>
      <c r="I11" s="27">
        <v>1</v>
      </c>
      <c r="J11" s="13">
        <f t="shared" si="0"/>
        <v>11</v>
      </c>
      <c r="K11" s="14">
        <f t="shared" ref="K11:K12" si="1">AVERAGE(E11,F11,G11,H11)</f>
        <v>2.5</v>
      </c>
      <c r="L11" s="15" t="str">
        <f>IF(E11="","",VLOOKUP(K11,$K$73:$L$75,2,TRUE))</f>
        <v>ІІ ур</v>
      </c>
      <c r="M11" s="6"/>
    </row>
    <row r="12" spans="2:13" x14ac:dyDescent="0.25">
      <c r="B12" s="6"/>
      <c r="C12" s="12">
        <v>3</v>
      </c>
      <c r="D12" s="12" t="s">
        <v>91</v>
      </c>
      <c r="E12" s="12">
        <v>2</v>
      </c>
      <c r="F12" s="12">
        <v>3</v>
      </c>
      <c r="G12" s="12">
        <v>3</v>
      </c>
      <c r="H12" s="12">
        <v>2</v>
      </c>
      <c r="I12" s="27">
        <v>1</v>
      </c>
      <c r="J12" s="13">
        <f t="shared" si="0"/>
        <v>11</v>
      </c>
      <c r="K12" s="14">
        <f t="shared" si="1"/>
        <v>2.5</v>
      </c>
      <c r="L12" s="15" t="str">
        <f>IF(E12="","",VLOOKUP(K12,$K$73:$L$75,2,TRUE))</f>
        <v>ІІ ур</v>
      </c>
      <c r="M12" s="6"/>
    </row>
    <row r="13" spans="2:13" x14ac:dyDescent="0.25">
      <c r="C13" s="33"/>
      <c r="D13" s="31"/>
      <c r="E13" s="39"/>
      <c r="F13" s="39"/>
      <c r="G13" s="39"/>
      <c r="H13" s="31"/>
      <c r="I13" s="39"/>
      <c r="J13" s="39"/>
      <c r="K13" s="39"/>
      <c r="L13" s="40"/>
    </row>
    <row r="14" spans="2:13" x14ac:dyDescent="0.25">
      <c r="C14" s="41" t="s">
        <v>26</v>
      </c>
      <c r="D14" s="42"/>
      <c r="E14" s="42"/>
      <c r="F14" s="42"/>
      <c r="G14" s="43"/>
      <c r="H14" s="16">
        <f>COUNTA(D10:D12)</f>
        <v>3</v>
      </c>
      <c r="I14" s="41"/>
      <c r="J14" s="42"/>
      <c r="K14" s="42"/>
      <c r="L14" s="43"/>
    </row>
    <row r="15" spans="2:13" x14ac:dyDescent="0.25">
      <c r="C15" s="34" t="s">
        <v>27</v>
      </c>
      <c r="D15" s="34"/>
      <c r="E15" s="17">
        <f>COUNTIF(L10:L12,"І ур")</f>
        <v>0</v>
      </c>
      <c r="F15" s="35" t="s">
        <v>28</v>
      </c>
      <c r="G15" s="35"/>
      <c r="H15" s="18">
        <f>COUNTIF(L10:L12,"ІІ ур")</f>
        <v>3</v>
      </c>
      <c r="I15" s="35" t="s">
        <v>29</v>
      </c>
      <c r="J15" s="35"/>
      <c r="K15" s="17">
        <f>COUNTIF(L10:L12,"ІІІ ур")</f>
        <v>0</v>
      </c>
      <c r="L15" s="19"/>
    </row>
    <row r="16" spans="2:13" ht="61.5" customHeight="1" x14ac:dyDescent="0.25">
      <c r="C16" s="36" t="s">
        <v>30</v>
      </c>
      <c r="D16" s="36"/>
      <c r="E16" s="20">
        <f>(E15/H14)*100</f>
        <v>0</v>
      </c>
      <c r="F16" s="36" t="s">
        <v>31</v>
      </c>
      <c r="G16" s="36"/>
      <c r="H16" s="20">
        <f>(H15/H14)*100</f>
        <v>100</v>
      </c>
      <c r="I16" s="36" t="s">
        <v>32</v>
      </c>
      <c r="J16" s="36"/>
      <c r="K16" s="20">
        <f>(K15/H14)*100</f>
        <v>0</v>
      </c>
      <c r="L16" s="21"/>
    </row>
    <row r="19" spans="4:10" x14ac:dyDescent="0.25">
      <c r="D19" s="22"/>
      <c r="E19" s="37" t="s">
        <v>12</v>
      </c>
      <c r="F19" s="36"/>
      <c r="G19" s="36" t="s">
        <v>13</v>
      </c>
      <c r="H19" s="36"/>
      <c r="I19" s="36" t="s">
        <v>14</v>
      </c>
      <c r="J19" s="36"/>
    </row>
    <row r="20" spans="4:10" ht="40.5" customHeight="1" x14ac:dyDescent="0.25">
      <c r="D20" s="23" t="s">
        <v>30</v>
      </c>
      <c r="E20" s="31">
        <f>старт!E19</f>
        <v>100</v>
      </c>
      <c r="F20" s="32"/>
      <c r="G20" s="33">
        <f>промежут!G19</f>
        <v>0</v>
      </c>
      <c r="H20" s="32"/>
      <c r="I20" s="33">
        <f>E16</f>
        <v>0</v>
      </c>
      <c r="J20" s="32"/>
    </row>
    <row r="21" spans="4:10" ht="39.75" customHeight="1" x14ac:dyDescent="0.25">
      <c r="D21" s="23" t="s">
        <v>31</v>
      </c>
      <c r="E21" s="33">
        <f>старт!E20</f>
        <v>0</v>
      </c>
      <c r="F21" s="32"/>
      <c r="G21" s="33">
        <f>промежут!G20</f>
        <v>100</v>
      </c>
      <c r="H21" s="32"/>
      <c r="I21" s="33">
        <f>H16</f>
        <v>100</v>
      </c>
      <c r="J21" s="32"/>
    </row>
    <row r="22" spans="4:10" ht="41.25" customHeight="1" x14ac:dyDescent="0.25">
      <c r="D22" s="23" t="s">
        <v>32</v>
      </c>
      <c r="E22" s="33">
        <f>старт!E21</f>
        <v>0</v>
      </c>
      <c r="F22" s="32"/>
      <c r="G22" s="33">
        <f>промежут!G21</f>
        <v>0</v>
      </c>
      <c r="H22" s="32"/>
      <c r="I22" s="33">
        <f>K16</f>
        <v>0</v>
      </c>
      <c r="J22" s="32"/>
    </row>
    <row r="73" spans="11:12" x14ac:dyDescent="0.25">
      <c r="K73" s="24">
        <v>1</v>
      </c>
      <c r="L73" s="24" t="s">
        <v>33</v>
      </c>
    </row>
    <row r="74" spans="11:12" x14ac:dyDescent="0.25">
      <c r="K74" s="24">
        <v>1.6</v>
      </c>
      <c r="L74" s="24" t="s">
        <v>34</v>
      </c>
    </row>
    <row r="75" spans="11:12" x14ac:dyDescent="0.25">
      <c r="K75" s="24">
        <v>2.6</v>
      </c>
      <c r="L75" s="24" t="s">
        <v>35</v>
      </c>
    </row>
  </sheetData>
  <mergeCells count="24">
    <mergeCell ref="B5:M5"/>
    <mergeCell ref="B6:M6"/>
    <mergeCell ref="B7:M7"/>
    <mergeCell ref="C13:L13"/>
    <mergeCell ref="C14:G14"/>
    <mergeCell ref="I14:L14"/>
    <mergeCell ref="C15:D15"/>
    <mergeCell ref="F15:G15"/>
    <mergeCell ref="I15:J15"/>
    <mergeCell ref="C16:D16"/>
    <mergeCell ref="F16:G16"/>
    <mergeCell ref="I16:J16"/>
    <mergeCell ref="E19:F19"/>
    <mergeCell ref="G19:H19"/>
    <mergeCell ref="I19:J19"/>
    <mergeCell ref="E20:F20"/>
    <mergeCell ref="G20:H20"/>
    <mergeCell ref="I20:J20"/>
    <mergeCell ref="E21:F21"/>
    <mergeCell ref="G21:H21"/>
    <mergeCell ref="I21:J21"/>
    <mergeCell ref="E22:F22"/>
    <mergeCell ref="G22:H22"/>
    <mergeCell ref="I22:J22"/>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4" zoomScaleNormal="64" workbookViewId="0">
      <selection activeCell="I100" sqref="I100:R112"/>
    </sheetView>
  </sheetViews>
  <sheetFormatPr defaultRowHeight="15" x14ac:dyDescent="0.25"/>
  <cols>
    <col min="3" max="3" width="19.140625" customWidth="1"/>
    <col min="4" max="7" width="30.7109375" customWidth="1"/>
    <col min="8" max="8" width="15.140625" customWidth="1"/>
    <col min="10" max="10" width="37.140625" customWidth="1"/>
    <col min="12" max="12" width="36.7109375" customWidth="1"/>
    <col min="14" max="14" width="36.5703125" customWidth="1"/>
    <col min="16" max="16" width="37" customWidth="1"/>
    <col min="18" max="18" width="36.14062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2.25"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73.5" customHeight="1" x14ac:dyDescent="0.25">
      <c r="I106" s="22">
        <v>1.6</v>
      </c>
      <c r="J106" s="2" t="s">
        <v>61</v>
      </c>
      <c r="K106" s="22">
        <v>1.6</v>
      </c>
      <c r="L106" s="2" t="s">
        <v>62</v>
      </c>
      <c r="M106" s="22">
        <v>1.6</v>
      </c>
      <c r="N106" s="2" t="s">
        <v>63</v>
      </c>
      <c r="O106" s="22">
        <v>1.6</v>
      </c>
      <c r="P106" s="2" t="s">
        <v>64</v>
      </c>
      <c r="Q106" s="22">
        <v>1.6</v>
      </c>
      <c r="R106" s="2" t="s">
        <v>65</v>
      </c>
    </row>
    <row r="107" spans="9:18" ht="283.5" x14ac:dyDescent="0.25">
      <c r="I107" s="22">
        <v>2.6</v>
      </c>
      <c r="J107" s="2" t="s">
        <v>66</v>
      </c>
      <c r="K107" s="22">
        <v>2.6</v>
      </c>
      <c r="L107" s="2" t="s">
        <v>67</v>
      </c>
      <c r="M107" s="22">
        <v>2.6</v>
      </c>
      <c r="N107" s="2" t="s">
        <v>68</v>
      </c>
      <c r="O107" s="22">
        <v>2.6</v>
      </c>
      <c r="P107" s="2" t="s">
        <v>69</v>
      </c>
      <c r="Q107" s="22">
        <v>2.6</v>
      </c>
      <c r="R107" s="2" t="s">
        <v>70</v>
      </c>
    </row>
    <row r="110" spans="9:18" ht="64.5" customHeight="1" x14ac:dyDescent="0.25">
      <c r="I110" s="22">
        <v>1</v>
      </c>
      <c r="J110" s="2" t="s">
        <v>71</v>
      </c>
      <c r="K110" s="22">
        <v>1</v>
      </c>
      <c r="L110" s="2" t="s">
        <v>72</v>
      </c>
      <c r="M110" s="26">
        <v>1</v>
      </c>
      <c r="N110" s="2" t="s">
        <v>73</v>
      </c>
      <c r="O110" s="2">
        <v>1</v>
      </c>
      <c r="P110" s="2" t="s">
        <v>74</v>
      </c>
      <c r="Q110" s="2">
        <v>1</v>
      </c>
      <c r="R110" s="2" t="s">
        <v>75</v>
      </c>
    </row>
    <row r="111" spans="9:18" ht="31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4" zoomScaleNormal="64" workbookViewId="0">
      <selection activeCell="I100" sqref="I100:R112"/>
    </sheetView>
  </sheetViews>
  <sheetFormatPr defaultRowHeight="15" x14ac:dyDescent="0.25"/>
  <cols>
    <col min="3" max="3" width="19.28515625" customWidth="1"/>
    <col min="4" max="7" width="30.7109375" customWidth="1"/>
    <col min="8" max="8" width="15.42578125" customWidth="1"/>
    <col min="10" max="10" width="36.7109375" customWidth="1"/>
    <col min="12" max="12" width="36.7109375" customWidth="1"/>
    <col min="14" max="14" width="37.140625" customWidth="1"/>
    <col min="16" max="16" width="36.42578125" customWidth="1"/>
    <col min="18" max="18" width="38"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4"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60.75"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57.75" customHeight="1" x14ac:dyDescent="0.25">
      <c r="I110" s="22">
        <v>1</v>
      </c>
      <c r="J110" s="2" t="s">
        <v>71</v>
      </c>
      <c r="K110" s="22">
        <v>1</v>
      </c>
      <c r="L110" s="2" t="s">
        <v>72</v>
      </c>
      <c r="M110" s="26">
        <v>1</v>
      </c>
      <c r="N110" s="2" t="s">
        <v>73</v>
      </c>
      <c r="O110" s="2">
        <v>1</v>
      </c>
      <c r="P110" s="2" t="s">
        <v>74</v>
      </c>
      <c r="Q110" s="2">
        <v>1</v>
      </c>
      <c r="R110" s="2" t="s">
        <v>75</v>
      </c>
    </row>
    <row r="111" spans="9:18" ht="299.2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0" zoomScaleNormal="60" workbookViewId="0">
      <selection activeCell="I100" sqref="I100:R112"/>
    </sheetView>
  </sheetViews>
  <sheetFormatPr defaultRowHeight="15" x14ac:dyDescent="0.25"/>
  <cols>
    <col min="3" max="3" width="19.28515625" customWidth="1"/>
    <col min="4" max="7" width="30.7109375" customWidth="1"/>
    <col min="8" max="8" width="23.140625" customWidth="1"/>
    <col min="10" max="10" width="36.5703125" customWidth="1"/>
    <col min="12" max="12" width="36.28515625" customWidth="1"/>
    <col min="14" max="14" width="37.7109375" customWidth="1"/>
    <col min="16" max="16" width="36.7109375" customWidth="1"/>
    <col min="18" max="18" width="37"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3.75"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75"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80.25" customHeight="1" x14ac:dyDescent="0.25">
      <c r="I110" s="22">
        <v>1</v>
      </c>
      <c r="J110" s="2" t="s">
        <v>71</v>
      </c>
      <c r="K110" s="22">
        <v>1</v>
      </c>
      <c r="L110" s="2" t="s">
        <v>72</v>
      </c>
      <c r="M110" s="26">
        <v>1</v>
      </c>
      <c r="N110" s="2" t="s">
        <v>73</v>
      </c>
      <c r="O110" s="2">
        <v>1</v>
      </c>
      <c r="P110" s="2" t="s">
        <v>74</v>
      </c>
      <c r="Q110" s="2">
        <v>1</v>
      </c>
      <c r="R110" s="2" t="s">
        <v>75</v>
      </c>
    </row>
    <row r="111" spans="9:18" ht="299.2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7" zoomScaleNormal="57" workbookViewId="0">
      <selection activeCell="I100" sqref="I100:R112"/>
    </sheetView>
  </sheetViews>
  <sheetFormatPr defaultRowHeight="15" x14ac:dyDescent="0.25"/>
  <cols>
    <col min="3" max="3" width="19.28515625" customWidth="1"/>
    <col min="4" max="7" width="30.7109375" customWidth="1"/>
    <col min="8" max="8" width="19.7109375" customWidth="1"/>
    <col min="10" max="10" width="37" customWidth="1"/>
    <col min="12" max="12" width="37.140625" customWidth="1"/>
    <col min="14" max="14" width="36.85546875" customWidth="1"/>
    <col min="16" max="16" width="37" customWidth="1"/>
    <col min="18" max="18" width="36.8554687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4.5"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67.5"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69.75" customHeight="1" x14ac:dyDescent="0.25">
      <c r="I110" s="22">
        <v>1</v>
      </c>
      <c r="J110" s="2" t="s">
        <v>71</v>
      </c>
      <c r="K110" s="22">
        <v>1</v>
      </c>
      <c r="L110" s="2" t="s">
        <v>72</v>
      </c>
      <c r="M110" s="26">
        <v>1</v>
      </c>
      <c r="N110" s="2" t="s">
        <v>73</v>
      </c>
      <c r="O110" s="2">
        <v>1</v>
      </c>
      <c r="P110" s="2" t="s">
        <v>74</v>
      </c>
      <c r="Q110" s="2">
        <v>1</v>
      </c>
      <c r="R110" s="2" t="s">
        <v>75</v>
      </c>
    </row>
    <row r="111" spans="9:18" ht="31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0" zoomScaleNormal="60" workbookViewId="0">
      <selection activeCell="L3" sqref="L3"/>
    </sheetView>
  </sheetViews>
  <sheetFormatPr defaultRowHeight="15" x14ac:dyDescent="0.25"/>
  <cols>
    <col min="3" max="3" width="18.85546875" customWidth="1"/>
    <col min="4" max="7" width="30.7109375" customWidth="1"/>
    <col min="8" max="8" width="24" customWidth="1"/>
    <col min="9" max="9" width="9.140625" customWidth="1"/>
    <col min="10" max="10" width="36.28515625" customWidth="1"/>
    <col min="11" max="11" width="6.140625" customWidth="1"/>
    <col min="12" max="12" width="30.140625" customWidth="1"/>
    <col min="13" max="13" width="6.42578125" customWidth="1"/>
    <col min="14" max="14" width="34.42578125" customWidth="1"/>
    <col min="15" max="15" width="6.85546875" customWidth="1"/>
    <col min="16" max="16" width="38.140625" customWidth="1"/>
    <col min="17" max="17" width="8.28515625" customWidth="1"/>
    <col min="18" max="18" width="34.5703125" customWidth="1"/>
  </cols>
  <sheetData>
    <row r="2" spans="3:8" ht="15.75" x14ac:dyDescent="0.25">
      <c r="D2" s="47" t="s">
        <v>38</v>
      </c>
      <c r="E2" s="47"/>
      <c r="F2" s="47"/>
    </row>
    <row r="4" spans="3:8" ht="15.75" x14ac:dyDescent="0.25">
      <c r="C4" s="48" t="s">
        <v>92</v>
      </c>
      <c r="D4" s="49"/>
      <c r="E4" s="49"/>
      <c r="F4" s="49"/>
      <c r="G4" s="49"/>
    </row>
    <row r="6" spans="3:8" ht="69" customHeight="1" x14ac:dyDescent="0.25">
      <c r="C6" s="4" t="s">
        <v>0</v>
      </c>
      <c r="D6" s="4" t="s">
        <v>1</v>
      </c>
      <c r="E6" s="4" t="s">
        <v>2</v>
      </c>
      <c r="F6" s="4" t="s">
        <v>3</v>
      </c>
      <c r="G6" s="3" t="s">
        <v>4</v>
      </c>
    </row>
    <row r="7" spans="3:8" ht="102" customHeight="1" x14ac:dyDescent="0.25">
      <c r="C7" s="3" t="s">
        <v>5</v>
      </c>
      <c r="D7" s="25" t="str">
        <f>IF(D17="","",VLOOKUP(D17,$I$100:$J$102,2,TRUE))</f>
        <v>Учить перестраиваться в коллону по одному, в круг, находить свое место в строю, принимать нужное исходное положение при выполнении физкультурных упражнений и основных движений, проявлять самостоятельность при выполнении культурно-гигиеничиских навыков</v>
      </c>
      <c r="E7" s="25" t="str">
        <f>IF(D18="","",VLOOKUP(D18,$I$105:$J$107,2,TRUE))</f>
        <v>Закреплять умение выполнять утреннюю гимнастику по показу педагога,  равняться по ориентирам, делать размыкание и смыкание, выполнять закаливающие процедуры, повышать качество выполнения гигиенических процедур.</v>
      </c>
      <c r="F7" s="25" t="str">
        <f>IF(D19="","",VLOOKUP(D19,$I$110:$J$112,2,TRUE))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7" s="2"/>
    </row>
    <row r="8" spans="3:8" ht="68.25" customHeight="1" x14ac:dyDescent="0.25">
      <c r="C8" s="3" t="s">
        <v>6</v>
      </c>
      <c r="D8" s="25" t="str">
        <f>IF(E17="","",VLOOKUP(E17,$K$100:$L$102,2,TRUE))</f>
        <v xml:space="preserve">Закреплять умение правильно произносить звуки речи в словах, группировать предметы по отличительным признакам, закреплять умение согласовывать слова в роде, числе и падеже, развивать связную речь при наблюдении за объектами природы, умение читать наизусть выразительно, осмысленно,  учить задавать и отвечать на простые вопросы на казахском языке
</v>
      </c>
      <c r="E8" s="25" t="str">
        <f>IF(E18="","",VLOOKUP(E18,$K$105:$L$107,2,TRUE))</f>
        <v xml:space="preserve">Продолжать работу над развитием артикуляционного аппарата, правильного произношения звуков, формирование умения правильного называния частей сутук, составлять рассказы  по содержанию картин, последовательно излагать и выполнять события литературных произведений, упражнять в составлении словосочетаний и предложений на казахском языке. </v>
      </c>
      <c r="F8" s="25" t="str">
        <f>IF(E19="","",VLOOKUP(E19,$I$110:$J$112,2,TRUE))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8" s="1"/>
    </row>
    <row r="9" spans="3:8" ht="60" customHeight="1" x14ac:dyDescent="0.25">
      <c r="C9" s="3" t="s">
        <v>7</v>
      </c>
      <c r="D9" s="25" t="str">
        <f>IF(F17="","",VLOOKUP(F17,$M$100:$N$102,2,TRUE))</f>
        <v>Учить обозначать результаты сравнения предметов словами больше- меньше, знать и различать геометрические фигуры, формировать умение располагать стоительный материал различным способом по условию, развивать представление о живой  и неживой природе.</v>
      </c>
      <c r="E9" s="25" t="str">
        <f>IF(F18="","",VLOOKUP(F18,$M$105:$N$107,2,TRUE))</f>
        <v>Закреплять умение пользоваться понятиями быстро, медленно, определять положение предметов в пространстве по отношению к себе, обследования формы осязательно-двигательным и зрительным способом, совершенствовать навыки прямого и обратного счета в пределах 5, развивать творческое воображение и имеющиеся умения при сооружении построек, объединяя их по сюжету и обыгрывая, совершенствовать навыки наблюдения за погодой, умение отмечать изменения погоды в календаре</v>
      </c>
      <c r="F9" s="25" t="str">
        <f>IF(F19="","",VLOOKUP(F19,$I$110:$J$112,2,TRUE))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9" s="2"/>
    </row>
    <row r="10" spans="3:8" ht="72" customHeight="1" x14ac:dyDescent="0.25">
      <c r="C10" s="3" t="s">
        <v>8</v>
      </c>
      <c r="D10" s="25" t="str">
        <f>IF(G17="","",VLOOKUP(G17,$O$100:$P$102,2,TRUE))</f>
        <v xml:space="preserve">Закреплять умение свободно держать в руках карандаш, фломастер, кисть во время рисования, продолжать развивать интерес к лепке из глины, теста, пластилина, формировать умение составлять простейшие композиции из готовых форм, реагировать на начало и окончание мелодии.
    </v>
      </c>
      <c r="E10" s="25" t="str">
        <f>IF(G18="","",VLOOKUP(G18,$O$105:$P$107,2,TRUE))</f>
        <v>Развивать навыки рисования сюжетной композиции, располагая предметы по всему листу, формировать умение лепить предметы из нескольких частей, учитывая их расположение, соблюдая пропорции, соединяя части, составлять узоры из элементов казахского орнамента, чередуя их и последовательно наклеивая, закреплять умение петь протяжно, четко выговаривая слова, выполнять движения отвечающие характеру музыки</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
    </row>
    <row r="11" spans="3:8" ht="72" customHeight="1" x14ac:dyDescent="0.25">
      <c r="C11" s="29" t="s">
        <v>10</v>
      </c>
      <c r="D11" s="25" t="e">
        <f>IF(H17="","",VLOOKUP(H17,$Q$100:$R$102,2,TRUE))</f>
        <v>#N/A</v>
      </c>
      <c r="E11" s="25" t="str">
        <f>IF(H18="","",VLOOKUP(H18,$Q$105:$R$107,2,TRUE))</f>
        <v>Формировать  представление о видах и назнечении транспорта в зависимости от оборудования машины (скорая помощь, пожарная машина, комбайн и т.д), а также профессиях людей, работающих на них,  закреплять знания о государственных и нациальных праздниках страны, о том, что гимн поется стоя, с приложенной правой рукой к левой части груди</v>
      </c>
      <c r="F11" s="25" t="str">
        <f>IF(H19="","",VLOOKUP(H19,$I$110:$J$112,2,TRUE))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11" s="28"/>
    </row>
    <row r="16" spans="3:8" x14ac:dyDescent="0.25">
      <c r="C16" s="5"/>
      <c r="D16" s="5" t="s">
        <v>11</v>
      </c>
      <c r="E16" s="5" t="s">
        <v>6</v>
      </c>
      <c r="F16" s="5" t="s">
        <v>7</v>
      </c>
      <c r="G16" s="5" t="s">
        <v>8</v>
      </c>
      <c r="H16" s="30" t="s">
        <v>10</v>
      </c>
    </row>
    <row r="17" spans="3:8" x14ac:dyDescent="0.25">
      <c r="C17" s="5" t="s">
        <v>12</v>
      </c>
      <c r="D17" s="5">
        <f>старт!E10</f>
        <v>1</v>
      </c>
      <c r="E17" s="5">
        <f>старт!F10</f>
        <v>1</v>
      </c>
      <c r="F17" s="5">
        <f>старт!G10</f>
        <v>1</v>
      </c>
      <c r="G17" s="5">
        <f>старт!H10</f>
        <v>1</v>
      </c>
      <c r="H17" s="30">
        <f>старт!I10</f>
        <v>0</v>
      </c>
    </row>
    <row r="18" spans="3:8" x14ac:dyDescent="0.25">
      <c r="C18" s="5" t="s">
        <v>13</v>
      </c>
      <c r="D18" s="5">
        <f>промежут!E10</f>
        <v>2</v>
      </c>
      <c r="E18" s="5">
        <f>промежут!F10</f>
        <v>2</v>
      </c>
      <c r="F18" s="5">
        <f>промежут!G10</f>
        <v>2</v>
      </c>
      <c r="G18" s="5">
        <f>промежут!H10</f>
        <v>2</v>
      </c>
      <c r="H18" s="30">
        <f>промежут!I10</f>
        <v>2</v>
      </c>
    </row>
    <row r="19" spans="3:8" x14ac:dyDescent="0.25">
      <c r="C19" s="5" t="s">
        <v>14</v>
      </c>
      <c r="D19" s="5">
        <f>итог!E10</f>
        <v>3</v>
      </c>
      <c r="E19" s="5">
        <f>итог!F10</f>
        <v>3</v>
      </c>
      <c r="F19" s="5">
        <f>итог!G10</f>
        <v>2</v>
      </c>
      <c r="G19" s="5">
        <f>итог!H10</f>
        <v>2</v>
      </c>
      <c r="H19" s="30">
        <f>итог!I10</f>
        <v>1</v>
      </c>
    </row>
    <row r="98" spans="9:18" x14ac:dyDescent="0.25">
      <c r="J98" t="s">
        <v>5</v>
      </c>
      <c r="L98" t="s">
        <v>6</v>
      </c>
      <c r="N98" t="s">
        <v>7</v>
      </c>
      <c r="P98" t="s">
        <v>8</v>
      </c>
      <c r="R98" t="s">
        <v>10</v>
      </c>
    </row>
    <row r="100" spans="9:18" ht="60.75" customHeight="1" x14ac:dyDescent="0.25">
      <c r="I100" s="22">
        <v>1</v>
      </c>
      <c r="J100" s="2" t="s">
        <v>41</v>
      </c>
      <c r="K100" s="22">
        <v>1</v>
      </c>
      <c r="L100" s="2" t="s">
        <v>42</v>
      </c>
      <c r="M100" s="26">
        <v>1</v>
      </c>
      <c r="N100" s="2" t="s">
        <v>43</v>
      </c>
      <c r="O100" s="2">
        <v>1</v>
      </c>
      <c r="P100" s="2" t="s">
        <v>44</v>
      </c>
      <c r="Q100" s="2">
        <v>1</v>
      </c>
      <c r="R100" s="2" t="s">
        <v>45</v>
      </c>
    </row>
    <row r="101" spans="9:18" ht="409.5" x14ac:dyDescent="0.25">
      <c r="I101" s="22">
        <v>1.6</v>
      </c>
      <c r="J101" s="2" t="s">
        <v>46</v>
      </c>
      <c r="K101" s="22">
        <v>1.6</v>
      </c>
      <c r="L101" s="2" t="s">
        <v>47</v>
      </c>
      <c r="M101" s="22">
        <v>1.6</v>
      </c>
      <c r="N101" s="2" t="s">
        <v>48</v>
      </c>
      <c r="O101" s="22">
        <v>1.6</v>
      </c>
      <c r="P101" s="2" t="s">
        <v>49</v>
      </c>
      <c r="Q101" s="22">
        <v>1.6</v>
      </c>
      <c r="R101" s="2" t="s">
        <v>50</v>
      </c>
    </row>
    <row r="102" spans="9:18" ht="299.25" x14ac:dyDescent="0.25">
      <c r="I102" s="22">
        <v>2.6</v>
      </c>
      <c r="J102" s="2" t="s">
        <v>51</v>
      </c>
      <c r="K102" s="22">
        <v>2.6</v>
      </c>
      <c r="L102" s="2" t="s">
        <v>52</v>
      </c>
      <c r="M102" s="22">
        <v>2.6</v>
      </c>
      <c r="N102" s="2" t="s">
        <v>53</v>
      </c>
      <c r="O102" s="22">
        <v>2.6</v>
      </c>
      <c r="P102" s="2" t="s">
        <v>54</v>
      </c>
      <c r="Q102" s="22">
        <v>2.6</v>
      </c>
      <c r="R102" s="2" t="s">
        <v>55</v>
      </c>
    </row>
    <row r="105" spans="9:18" ht="299.25" x14ac:dyDescent="0.25">
      <c r="I105" s="22">
        <v>1</v>
      </c>
      <c r="J105" s="2" t="s">
        <v>56</v>
      </c>
      <c r="K105" s="22">
        <v>1</v>
      </c>
      <c r="L105" s="2" t="s">
        <v>57</v>
      </c>
      <c r="M105" s="26">
        <v>1</v>
      </c>
      <c r="N105" s="2" t="s">
        <v>58</v>
      </c>
      <c r="O105" s="2">
        <v>1</v>
      </c>
      <c r="P105" s="2" t="s">
        <v>59</v>
      </c>
      <c r="Q105" s="2">
        <v>1</v>
      </c>
      <c r="R105" s="2" t="s">
        <v>60</v>
      </c>
    </row>
    <row r="106" spans="9:18" ht="283.5" x14ac:dyDescent="0.25">
      <c r="I106" s="22">
        <v>1.6</v>
      </c>
      <c r="J106" s="2" t="s">
        <v>61</v>
      </c>
      <c r="K106" s="22">
        <v>1.6</v>
      </c>
      <c r="L106" s="2" t="s">
        <v>62</v>
      </c>
      <c r="M106" s="22">
        <v>1.6</v>
      </c>
      <c r="N106" s="2" t="s">
        <v>63</v>
      </c>
      <c r="O106" s="22">
        <v>1.6</v>
      </c>
      <c r="P106" s="2" t="s">
        <v>64</v>
      </c>
      <c r="Q106" s="22">
        <v>1.6</v>
      </c>
      <c r="R106" s="2" t="s">
        <v>65</v>
      </c>
    </row>
    <row r="107" spans="9:18" ht="283.5" x14ac:dyDescent="0.25">
      <c r="I107" s="22">
        <v>2.6</v>
      </c>
      <c r="J107" s="2" t="s">
        <v>66</v>
      </c>
      <c r="K107" s="22">
        <v>2.6</v>
      </c>
      <c r="L107" s="2" t="s">
        <v>67</v>
      </c>
      <c r="M107" s="22">
        <v>2.6</v>
      </c>
      <c r="N107" s="2" t="s">
        <v>68</v>
      </c>
      <c r="O107" s="22">
        <v>2.6</v>
      </c>
      <c r="P107" s="2" t="s">
        <v>69</v>
      </c>
      <c r="Q107" s="22">
        <v>2.6</v>
      </c>
      <c r="R107" s="2" t="s">
        <v>70</v>
      </c>
    </row>
    <row r="110" spans="9:18" ht="283.5" x14ac:dyDescent="0.25">
      <c r="I110" s="22">
        <v>1</v>
      </c>
      <c r="J110" s="2" t="s">
        <v>71</v>
      </c>
      <c r="K110" s="22">
        <v>1</v>
      </c>
      <c r="L110" s="2" t="s">
        <v>72</v>
      </c>
      <c r="M110" s="26">
        <v>1</v>
      </c>
      <c r="N110" s="2" t="s">
        <v>73</v>
      </c>
      <c r="O110" s="2">
        <v>1</v>
      </c>
      <c r="P110" s="2" t="s">
        <v>74</v>
      </c>
      <c r="Q110" s="2">
        <v>1</v>
      </c>
      <c r="R110" s="2" t="s">
        <v>75</v>
      </c>
    </row>
    <row r="111" spans="9:18" ht="346.5" x14ac:dyDescent="0.25">
      <c r="I111" s="22">
        <v>1.6</v>
      </c>
      <c r="J111" s="2" t="s">
        <v>76</v>
      </c>
      <c r="K111" s="22">
        <v>1.6</v>
      </c>
      <c r="L111" s="2" t="s">
        <v>77</v>
      </c>
      <c r="M111" s="22">
        <v>1.6</v>
      </c>
      <c r="N111" s="2" t="s">
        <v>78</v>
      </c>
      <c r="O111" s="22">
        <v>1.6</v>
      </c>
      <c r="P111" s="2" t="s">
        <v>79</v>
      </c>
      <c r="Q111" s="22">
        <v>1.6</v>
      </c>
      <c r="R111" s="2" t="s">
        <v>80</v>
      </c>
    </row>
    <row r="112" spans="9:18" ht="378"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topLeftCell="B1" zoomScale="53" zoomScaleNormal="53" workbookViewId="0">
      <selection activeCell="L20" sqref="L20"/>
    </sheetView>
  </sheetViews>
  <sheetFormatPr defaultRowHeight="15" x14ac:dyDescent="0.25"/>
  <cols>
    <col min="3" max="3" width="19" customWidth="1"/>
    <col min="4" max="7" width="30.7109375" customWidth="1"/>
    <col min="8" max="8" width="20.140625" customWidth="1"/>
    <col min="9" max="9" width="9.140625" customWidth="1"/>
    <col min="10" max="10" width="37.28515625" customWidth="1"/>
    <col min="12" max="12" width="37" customWidth="1"/>
    <col min="14" max="14" width="37.28515625" customWidth="1"/>
    <col min="16" max="16" width="37.28515625" customWidth="1"/>
    <col min="18" max="18" width="36.7109375" customWidth="1"/>
  </cols>
  <sheetData>
    <row r="2" spans="3:8" ht="15.75" x14ac:dyDescent="0.25">
      <c r="D2" s="47" t="s">
        <v>9</v>
      </c>
      <c r="E2" s="47"/>
      <c r="F2" s="47"/>
    </row>
    <row r="4" spans="3:8" ht="15.75" x14ac:dyDescent="0.25">
      <c r="C4" s="48" t="s">
        <v>93</v>
      </c>
      <c r="D4" s="49"/>
      <c r="E4" s="49"/>
      <c r="F4" s="49"/>
      <c r="G4" s="49"/>
    </row>
    <row r="6" spans="3:8" ht="69.95" customHeight="1" x14ac:dyDescent="0.25">
      <c r="C6" s="4" t="s">
        <v>0</v>
      </c>
      <c r="D6" s="4" t="s">
        <v>1</v>
      </c>
      <c r="E6" s="4" t="s">
        <v>2</v>
      </c>
      <c r="F6" s="4" t="s">
        <v>3</v>
      </c>
      <c r="G6" s="3" t="s">
        <v>4</v>
      </c>
    </row>
    <row r="7" spans="3:8" ht="95.25" customHeight="1" x14ac:dyDescent="0.25">
      <c r="C7" s="3" t="s">
        <v>5</v>
      </c>
      <c r="D7" s="25" t="str">
        <f>IF(D17="","",VLOOKUP(D17,$I$100:$J$102,2,TRUE))</f>
        <v>Учить перестраиваться в коллону по одному, в круг, находить свое место в строю, принимать нужное исходное положение при выполнении физкультурных упражнений и основных движений, проявлять самостоятельность при выполнении культурно-гигиеничиских навыков</v>
      </c>
      <c r="E7" s="25" t="str">
        <f>IF(D18="","",VLOOKUP(D18,$I$105:$J$107,2,TRUE))</f>
        <v>Закреплять умение выполнять утреннюю гимнастику по показу педагога,  равняться по ориентирам, делать размыкание и смыкание, выполнять закаливающие процедуры, повышать качество выполнения гигиенических процедур.</v>
      </c>
      <c r="F7" s="25" t="str">
        <f>IF(D19="","",VLOOKUP(D19,$I$110:$J$112,2,TRUE))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7" s="2"/>
    </row>
    <row r="8" spans="3:8" ht="54" customHeight="1" x14ac:dyDescent="0.25">
      <c r="C8" s="3" t="s">
        <v>6</v>
      </c>
      <c r="D8" s="25" t="str">
        <f>IF(E17="","",VLOOKUP(E17,$K$100:$L$102,2,TRUE))</f>
        <v>Формировать навыки фонематического восприятия через дидактические игры для развития звуковой культуры речи,обогащать словарь существительными, обозначающими названия профессий людей, частей и деталей предметов, закреплять умение называть числительные, согласовывать их в роде, числе, падеже с существительными, развивать желание взаимодействовать со взрослыми и сверстниками в организации драмматизации, формировать навык называния слов, обозначающих количество предметов, действия с ними и их признаки на казахском языке</v>
      </c>
      <c r="E8" s="25" t="str">
        <f>IF(E18="","",VLOOKUP(E18,$K$105:$L$107,2,TRUE))</f>
        <v xml:space="preserve">Продолжать работу над развитием артикуляционного аппарата, правильного произношения звуков, формирование умения правильного называния частей сутук, составлять рассказы  по содержанию картин, последовательно излагать и выполнять события литературных произведений, упражнять в составлении словосочетаний и предложений на казахском языке. </v>
      </c>
      <c r="F8" s="25" t="str">
        <f>IF(E19="","",VLOOKUP(E19,$I$110:$J$112,2,TRUE))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8" s="1"/>
    </row>
    <row r="9" spans="3:8" ht="52.5" customHeight="1" x14ac:dyDescent="0.25">
      <c r="C9" s="3" t="s">
        <v>7</v>
      </c>
      <c r="D9" s="25" t="str">
        <f>IF(F17="","",VLOOKUP(F17,$M$100:$N$102,2,TRUE))</f>
        <v>Учить обозначать результаты сравнения предметов словами больше- меньше, знать и различать геометрические фигуры, формировать умение располагать стоительный материал различным способом по условию, развивать представление о живой  и неживой природе.</v>
      </c>
      <c r="E9" s="25" t="str">
        <f>IF(F18="","",VLOOKUP(F18,$M$105:$N$107,2,TRUE))</f>
        <v>Закреплять умение пользоваться понятиями быстро, медленно, определять положение предметов в пространстве по отношению к себе, обследования формы осязательно-двигательным и зрительным способом, совершенствовать навыки прямого и обратного счета в пределах 5, развивать творческое воображение и имеющиеся умения при сооружении построек, объединяя их по сюжету и обыгрывая, совершенствовать навыки наблюдения за погодой, умение отмечать изменения погоды в календаре</v>
      </c>
      <c r="F9" s="25" t="str">
        <f>IF(F19="","",VLOOKUP(F19,$I$110:$J$112,2,TRUE))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9" s="2"/>
    </row>
    <row r="10" spans="3:8" ht="56.25" customHeight="1" x14ac:dyDescent="0.25">
      <c r="C10" s="3" t="s">
        <v>8</v>
      </c>
      <c r="D10" s="25" t="str">
        <f>IF(G17="","",VLOOKUP(G17,$O$100:$P$102,2,TRUE))</f>
        <v xml:space="preserve">Закреплять умение свободно держать в руках карандаш, фломастер, кисть во время рисования, продолжать развивать интерес к лепке из глины, теста, пластилина, формировать умение составлять простейшие композиции из готовых форм, реагировать на начало и окончание мелодии.
    </v>
      </c>
      <c r="E10" s="25" t="str">
        <f>IF(G18="","",VLOOKUP(G18,$O$105:$P$107,2,TRUE))</f>
        <v>Развивать навыки рисования сюжетной композиции, располагая предметы по всему листу, формировать умение лепить предметы из нескольких частей, учитывая их расположение, соблюдая пропорции, соединяя части, составлять узоры из элементов казахского орнамента, чередуя их и последовательно наклеивая, закреплять умение петь протяжно, четко выговаривая слова, выполнять движения отвечающие характеру музыки</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
    </row>
    <row r="11" spans="3:8" ht="69.95" customHeight="1" x14ac:dyDescent="0.25">
      <c r="C11" s="29" t="s">
        <v>10</v>
      </c>
      <c r="D11" s="25" t="e">
        <f>IF(H17="","",VLOOKUP(H17,$Q$100:$R$102,2,TRUE))</f>
        <v>#N/A</v>
      </c>
      <c r="E11" s="25" t="str">
        <f>IF(H18="","",VLOOKUP(H18,$Q$105:$R$107,2,TRUE))</f>
        <v>Формировать  представление о видах и назнечении транспорта в зависимости от оборудования машины (скорая помощь, пожарная машина, комбайн и т.д), а также профессиях людей, работающих на них,  закреплять знания о государственных и нациальных праздниках страны, о том, что гимн поется стоя, с приложенной правой рукой к левой части груди</v>
      </c>
      <c r="F11" s="25" t="str">
        <f>IF(H19="","",VLOOKUP(H19,$I$110:$J$112,2,TRUE))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11" s="28"/>
    </row>
    <row r="16" spans="3:8" x14ac:dyDescent="0.25">
      <c r="C16" s="5"/>
      <c r="D16" s="5" t="s">
        <v>11</v>
      </c>
      <c r="E16" s="5" t="s">
        <v>6</v>
      </c>
      <c r="F16" s="5" t="s">
        <v>7</v>
      </c>
      <c r="G16" s="5" t="s">
        <v>8</v>
      </c>
      <c r="H16" s="30" t="s">
        <v>10</v>
      </c>
    </row>
    <row r="17" spans="3:8" x14ac:dyDescent="0.25">
      <c r="C17" s="5" t="s">
        <v>12</v>
      </c>
      <c r="D17" s="5">
        <f>старт!E11</f>
        <v>1</v>
      </c>
      <c r="E17" s="5">
        <f>старт!F11</f>
        <v>2</v>
      </c>
      <c r="F17" s="5">
        <f>старт!G11</f>
        <v>1</v>
      </c>
      <c r="G17" s="5">
        <f>старт!H11</f>
        <v>1</v>
      </c>
      <c r="H17" s="30">
        <f>старт!I11</f>
        <v>0</v>
      </c>
    </row>
    <row r="18" spans="3:8" x14ac:dyDescent="0.25">
      <c r="C18" s="5" t="s">
        <v>13</v>
      </c>
      <c r="D18" s="5">
        <f>промежут!E11</f>
        <v>2</v>
      </c>
      <c r="E18" s="5">
        <f>промежут!F11</f>
        <v>2</v>
      </c>
      <c r="F18" s="5">
        <f>промежут!G11</f>
        <v>2</v>
      </c>
      <c r="G18" s="5">
        <f>промежут!H11</f>
        <v>2</v>
      </c>
      <c r="H18" s="30">
        <f>промежут!I11</f>
        <v>2</v>
      </c>
    </row>
    <row r="19" spans="3:8" x14ac:dyDescent="0.25">
      <c r="C19" s="5" t="s">
        <v>14</v>
      </c>
      <c r="D19" s="5">
        <f>итог!E11</f>
        <v>3</v>
      </c>
      <c r="E19" s="5">
        <f>итог!F11</f>
        <v>2</v>
      </c>
      <c r="F19" s="5">
        <f>итог!G11</f>
        <v>3</v>
      </c>
      <c r="G19" s="5">
        <f>итог!H11</f>
        <v>2</v>
      </c>
      <c r="H19" s="30">
        <f>итог!I11</f>
        <v>1</v>
      </c>
    </row>
    <row r="98" spans="9:18" x14ac:dyDescent="0.25">
      <c r="J98" t="s">
        <v>5</v>
      </c>
      <c r="L98" t="s">
        <v>6</v>
      </c>
      <c r="N98" t="s">
        <v>7</v>
      </c>
      <c r="P98" t="s">
        <v>8</v>
      </c>
      <c r="R98" t="s">
        <v>10</v>
      </c>
    </row>
    <row r="100" spans="9:18" ht="69"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62.25"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67.5" customHeight="1" x14ac:dyDescent="0.25">
      <c r="I110" s="22">
        <v>1</v>
      </c>
      <c r="J110" s="2" t="s">
        <v>71</v>
      </c>
      <c r="K110" s="22">
        <v>1</v>
      </c>
      <c r="L110" s="2" t="s">
        <v>72</v>
      </c>
      <c r="M110" s="26">
        <v>1</v>
      </c>
      <c r="N110" s="2" t="s">
        <v>73</v>
      </c>
      <c r="O110" s="2">
        <v>1</v>
      </c>
      <c r="P110" s="2" t="s">
        <v>74</v>
      </c>
      <c r="Q110" s="2">
        <v>1</v>
      </c>
      <c r="R110" s="2" t="s">
        <v>75</v>
      </c>
    </row>
    <row r="111" spans="9:18" ht="299.2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7" zoomScaleNormal="57" workbookViewId="0">
      <selection activeCell="J7" sqref="J7"/>
    </sheetView>
  </sheetViews>
  <sheetFormatPr defaultRowHeight="15" x14ac:dyDescent="0.25"/>
  <cols>
    <col min="3" max="3" width="19" customWidth="1"/>
    <col min="4" max="7" width="30.7109375" customWidth="1"/>
    <col min="8" max="8" width="19.85546875" customWidth="1"/>
    <col min="10" max="10" width="36.7109375" customWidth="1"/>
    <col min="12" max="12" width="36.140625" customWidth="1"/>
    <col min="14" max="14" width="36.7109375" customWidth="1"/>
    <col min="16" max="16" width="37.7109375" customWidth="1"/>
    <col min="18" max="18" width="36.140625" customWidth="1"/>
  </cols>
  <sheetData>
    <row r="2" spans="3:8" ht="15.75" x14ac:dyDescent="0.25">
      <c r="D2" s="47" t="s">
        <v>9</v>
      </c>
      <c r="E2" s="47"/>
      <c r="F2" s="47"/>
    </row>
    <row r="4" spans="3:8" ht="15.75" x14ac:dyDescent="0.25">
      <c r="C4" s="48" t="s">
        <v>94</v>
      </c>
      <c r="D4" s="49"/>
      <c r="E4" s="49"/>
      <c r="F4" s="49"/>
      <c r="G4" s="49"/>
    </row>
    <row r="6" spans="3:8" ht="69.95" customHeight="1" x14ac:dyDescent="0.25">
      <c r="C6" s="4" t="s">
        <v>0</v>
      </c>
      <c r="D6" s="4" t="s">
        <v>1</v>
      </c>
      <c r="E6" s="4" t="s">
        <v>2</v>
      </c>
      <c r="F6" s="4" t="s">
        <v>3</v>
      </c>
      <c r="G6" s="3" t="s">
        <v>4</v>
      </c>
    </row>
    <row r="7" spans="3:8" ht="96.75" customHeight="1" x14ac:dyDescent="0.25">
      <c r="C7" s="3" t="s">
        <v>5</v>
      </c>
      <c r="D7" s="25" t="str">
        <f>IF(D17="","",VLOOKUP(D17,$I$100:$J$102,2,TRUE))</f>
        <v>Учить перестраиваться в коллону по одному, в круг, находить свое место в строю, принимать нужное исходное положение при выполнении физкультурных упражнений и основных движений, проявлять самостоятельность при выполнении культурно-гигиеничиских навыков</v>
      </c>
      <c r="E7" s="25" t="str">
        <f>IF(D18="","",VLOOKUP(D18,$I$105:$J$107,2,TRUE))</f>
        <v>Закреплять умение выполнять утреннюю гимнастику по показу педагога,  равняться по ориентирам, делать размыкание и смыкание, выполнять закаливающие процедуры, повышать качество выполнения гигиенических процедур.</v>
      </c>
      <c r="F7" s="25" t="str">
        <f>IF(D19="","",VLOOKUP(D19,$I$110:$J$112,2,TRUE))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7" s="2"/>
    </row>
    <row r="8" spans="3:8" ht="69.95" customHeight="1" x14ac:dyDescent="0.25">
      <c r="C8" s="3" t="s">
        <v>6</v>
      </c>
      <c r="D8" s="25" t="str">
        <f>IF(E17="","",VLOOKUP(E17,$K$100:$L$102,2,TRUE))</f>
        <v xml:space="preserve">Закреплять умение правильно произносить звуки речи в словах, группировать предметы по отличительным признакам, закреплять умение согласовывать слова в роде, числе и падеже, развивать связную речь при наблюдении за объектами природы, умение читать наизусть выразительно, осмысленно,  учить задавать и отвечать на простые вопросы на казахском языке
</v>
      </c>
      <c r="E8" s="25" t="str">
        <f>IF(E18="","",VLOOKUP(E18,$K$105:$L$107,2,TRUE))</f>
        <v xml:space="preserve">Продолжать работу над развитием артикуляционного аппарата, правильного произношения звуков, формирование умения правильного называния частей сутук, составлять рассказы  по содержанию картин, последовательно излагать и выполнять события литературных произведений, упражнять в составлении словосочетаний и предложений на казахском языке. </v>
      </c>
      <c r="F8" s="25" t="str">
        <f>IF(E19="","",VLOOKUP(E19,$I$110:$J$112,2,TRUE))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8" s="1"/>
    </row>
    <row r="9" spans="3:8" ht="69.95" customHeight="1" x14ac:dyDescent="0.25">
      <c r="C9" s="3" t="s">
        <v>7</v>
      </c>
      <c r="D9" s="25" t="str">
        <f>IF(F17="","",VLOOKUP(F17,$M$100:$N$102,2,TRUE))</f>
        <v>Учить обозначать результаты сравнения предметов словами больше- меньше, знать и различать геометрические фигуры, формировать умение располагать стоительный материал различным способом по условию, развивать представление о живой  и неживой природе.</v>
      </c>
      <c r="E9" s="25" t="str">
        <f>IF(F18="","",VLOOKUP(F18,$M$105:$N$107,2,TRUE))</f>
        <v>Закреплять умение пользоваться понятиями быстро, медленно, определять положение предметов в пространстве по отношению к себе, обследования формы осязательно-двигательным и зрительным способом, совершенствовать навыки прямого и обратного счета в пределах 5, развивать творческое воображение и имеющиеся умения при сооружении построек, объединяя их по сюжету и обыгрывая, совершенствовать навыки наблюдения за погодой, умение отмечать изменения погоды в календаре</v>
      </c>
      <c r="F9" s="25" t="str">
        <f>IF(F19="","",VLOOKUP(F19,$I$110:$J$112,2,TRUE))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9" s="2"/>
    </row>
    <row r="10" spans="3:8" ht="69.95" customHeight="1" x14ac:dyDescent="0.25">
      <c r="C10" s="3" t="s">
        <v>8</v>
      </c>
      <c r="D10" s="25" t="str">
        <f>IF(G17="","",VLOOKUP(G17,$O$100:$P$102,2,TRUE))</f>
        <v xml:space="preserve">Закреплять умение свободно держать в руках карандаш, фломастер, кисть во время рисования, продолжать развивать интерес к лепке из глины, теста, пластилина, формировать умение составлять простейшие композиции из готовых форм, реагировать на начало и окончание мелодии.
    </v>
      </c>
      <c r="E10" s="25" t="str">
        <f>IF(G18="","",VLOOKUP(G18,$O$105:$P$107,2,TRUE))</f>
        <v>Развивать навыки рисования сюжетной композиции, располагая предметы по всему листу, формировать умение лепить предметы из нескольких частей, учитывая их расположение, соблюдая пропорции, соединяя части, составлять узоры из элементов казахского орнамента, чередуя их и последовательно наклеивая, закреплять умение петь протяжно, четко выговаривая слова, выполнять движения отвечающие характеру музыки</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
    </row>
    <row r="11" spans="3:8" ht="69.95" customHeight="1" x14ac:dyDescent="0.25">
      <c r="C11" s="29" t="s">
        <v>10</v>
      </c>
      <c r="D11" s="25" t="e">
        <f>IF(H17="","",VLOOKUP(H17,$Q$100:$R$102,2,TRUE))</f>
        <v>#N/A</v>
      </c>
      <c r="E11" s="25" t="str">
        <f>IF(H18="","",VLOOKUP(H18,$Q$105:$R$107,2,TRUE))</f>
        <v>Формировать  представление о видах и назнечении транспорта в зависимости от оборудования машины (скорая помощь, пожарная машина, комбайн и т.д), а также профессиях людей, работающих на них,  закреплять знания о государственных и нациальных праздниках страны, о том, что гимн поется стоя, с приложенной правой рукой к левой части груди</v>
      </c>
      <c r="F11" s="25" t="str">
        <f>IF(H19="","",VLOOKUP(H19,$I$110:$J$112,2,TRUE))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11" s="28"/>
    </row>
    <row r="16" spans="3:8" x14ac:dyDescent="0.25">
      <c r="C16" s="5"/>
      <c r="D16" s="5" t="s">
        <v>11</v>
      </c>
      <c r="E16" s="5" t="s">
        <v>6</v>
      </c>
      <c r="F16" s="5" t="s">
        <v>7</v>
      </c>
      <c r="G16" s="5" t="s">
        <v>8</v>
      </c>
      <c r="H16" s="30" t="s">
        <v>10</v>
      </c>
    </row>
    <row r="17" spans="3:8" x14ac:dyDescent="0.25">
      <c r="C17" s="5" t="s">
        <v>12</v>
      </c>
      <c r="D17" s="5">
        <f>старт!E12</f>
        <v>1</v>
      </c>
      <c r="E17" s="5">
        <f>старт!F12</f>
        <v>1</v>
      </c>
      <c r="F17" s="5">
        <f>старт!G12</f>
        <v>1</v>
      </c>
      <c r="G17" s="5">
        <f>старт!H12</f>
        <v>1</v>
      </c>
      <c r="H17" s="30">
        <f>старт!I12</f>
        <v>0</v>
      </c>
    </row>
    <row r="18" spans="3:8" x14ac:dyDescent="0.25">
      <c r="C18" s="5" t="s">
        <v>13</v>
      </c>
      <c r="D18" s="5">
        <f>промежут!E12</f>
        <v>2</v>
      </c>
      <c r="E18" s="5">
        <f>промежут!F12</f>
        <v>2</v>
      </c>
      <c r="F18" s="5">
        <f>промежут!G12</f>
        <v>2</v>
      </c>
      <c r="G18" s="5">
        <f>промежут!H12</f>
        <v>2</v>
      </c>
      <c r="H18" s="30">
        <f>промежут!I12</f>
        <v>2</v>
      </c>
    </row>
    <row r="19" spans="3:8" x14ac:dyDescent="0.25">
      <c r="C19" s="5" t="s">
        <v>14</v>
      </c>
      <c r="D19" s="5">
        <f>итог!E12</f>
        <v>2</v>
      </c>
      <c r="E19" s="5">
        <f>итог!F12</f>
        <v>3</v>
      </c>
      <c r="F19" s="5">
        <f>итог!G12</f>
        <v>3</v>
      </c>
      <c r="G19" s="5">
        <f>итог!H12</f>
        <v>2</v>
      </c>
      <c r="H19" s="30">
        <f>итог!I12</f>
        <v>1</v>
      </c>
    </row>
    <row r="98" spans="9:18" x14ac:dyDescent="0.25">
      <c r="J98" t="s">
        <v>5</v>
      </c>
      <c r="L98" t="s">
        <v>6</v>
      </c>
      <c r="N98" t="s">
        <v>7</v>
      </c>
      <c r="P98" t="s">
        <v>8</v>
      </c>
      <c r="R98" t="s">
        <v>10</v>
      </c>
    </row>
    <row r="100" spans="9:18" ht="61.5" customHeight="1" x14ac:dyDescent="0.25">
      <c r="I100" s="22">
        <v>1</v>
      </c>
      <c r="J100" s="2" t="s">
        <v>41</v>
      </c>
      <c r="K100" s="22">
        <v>1</v>
      </c>
      <c r="L100" s="2" t="s">
        <v>42</v>
      </c>
      <c r="M100" s="26">
        <v>1</v>
      </c>
      <c r="N100" s="2" t="s">
        <v>43</v>
      </c>
      <c r="O100" s="2">
        <v>1</v>
      </c>
      <c r="P100" s="2" t="s">
        <v>44</v>
      </c>
      <c r="Q100" s="2">
        <v>1</v>
      </c>
      <c r="R100" s="2" t="s">
        <v>45</v>
      </c>
    </row>
    <row r="101" spans="9:18" ht="299.2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67.5"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60" customHeight="1" x14ac:dyDescent="0.25">
      <c r="I110" s="22">
        <v>1</v>
      </c>
      <c r="J110" s="2" t="s">
        <v>71</v>
      </c>
      <c r="K110" s="22">
        <v>1</v>
      </c>
      <c r="L110" s="2" t="s">
        <v>72</v>
      </c>
      <c r="M110" s="26">
        <v>1</v>
      </c>
      <c r="N110" s="2" t="s">
        <v>73</v>
      </c>
      <c r="O110" s="2">
        <v>1</v>
      </c>
      <c r="P110" s="2" t="s">
        <v>74</v>
      </c>
      <c r="Q110" s="2">
        <v>1</v>
      </c>
      <c r="R110" s="2" t="s">
        <v>75</v>
      </c>
    </row>
    <row r="111" spans="9:18" ht="31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R112"/>
  <sheetViews>
    <sheetView topLeftCell="A2" zoomScale="59" zoomScaleNormal="59" workbookViewId="0">
      <selection activeCell="C19" sqref="C19"/>
    </sheetView>
  </sheetViews>
  <sheetFormatPr defaultRowHeight="15" x14ac:dyDescent="0.25"/>
  <cols>
    <col min="3" max="3" width="18.85546875" customWidth="1"/>
    <col min="4" max="7" width="30.7109375" customWidth="1"/>
    <col min="8" max="8" width="18.5703125" customWidth="1"/>
    <col min="10" max="10" width="36.28515625" customWidth="1"/>
    <col min="12" max="12" width="35.5703125" customWidth="1"/>
    <col min="14" max="14" width="37.28515625" customWidth="1"/>
    <col min="16" max="16" width="37.28515625" customWidth="1"/>
    <col min="18" max="18" width="36.28515625" customWidth="1"/>
  </cols>
  <sheetData>
    <row r="6" spans="3:3" ht="69.95" customHeight="1" x14ac:dyDescent="0.25"/>
    <row r="7" spans="3:3" ht="87" customHeight="1" x14ac:dyDescent="0.25"/>
    <row r="8" spans="3:3" ht="56.25" customHeight="1" x14ac:dyDescent="0.25"/>
    <row r="9" spans="3:3" ht="69.95" customHeight="1" x14ac:dyDescent="0.25"/>
    <row r="10" spans="3:3" ht="54" customHeight="1" x14ac:dyDescent="0.25"/>
    <row r="11" spans="3:3" ht="69.95" customHeight="1" x14ac:dyDescent="0.25"/>
    <row r="16" spans="3:3" x14ac:dyDescent="0.25">
      <c r="C16" s="30" t="s">
        <v>10</v>
      </c>
    </row>
    <row r="17" spans="3:3" x14ac:dyDescent="0.25">
      <c r="C17" s="30" t="e">
        <f>старт!#REF!</f>
        <v>#REF!</v>
      </c>
    </row>
    <row r="18" spans="3:3" x14ac:dyDescent="0.25">
      <c r="C18" s="30" t="e">
        <f>промежут!#REF!</f>
        <v>#REF!</v>
      </c>
    </row>
    <row r="19" spans="3:3" x14ac:dyDescent="0.25">
      <c r="C19" s="30" t="e">
        <f>итог!#REF!</f>
        <v>#REF!</v>
      </c>
    </row>
    <row r="98" spans="9:18" x14ac:dyDescent="0.25">
      <c r="J98" t="s">
        <v>5</v>
      </c>
      <c r="L98" t="s">
        <v>6</v>
      </c>
      <c r="N98" t="s">
        <v>7</v>
      </c>
      <c r="P98" t="s">
        <v>8</v>
      </c>
      <c r="R98" t="s">
        <v>10</v>
      </c>
    </row>
    <row r="100" spans="9:18" ht="66" customHeight="1" x14ac:dyDescent="0.25">
      <c r="I100" s="22">
        <v>1</v>
      </c>
      <c r="J100" s="2" t="s">
        <v>41</v>
      </c>
      <c r="K100" s="22">
        <v>1</v>
      </c>
      <c r="L100" s="2" t="s">
        <v>42</v>
      </c>
      <c r="M100" s="26">
        <v>1</v>
      </c>
      <c r="N100" s="2" t="s">
        <v>43</v>
      </c>
      <c r="O100" s="2">
        <v>1</v>
      </c>
      <c r="P100" s="2" t="s">
        <v>44</v>
      </c>
      <c r="Q100" s="2">
        <v>1</v>
      </c>
      <c r="R100" s="2" t="s">
        <v>45</v>
      </c>
    </row>
    <row r="101" spans="9:18" ht="31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72.75"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67.5" customHeight="1" x14ac:dyDescent="0.25">
      <c r="I110" s="22">
        <v>1</v>
      </c>
      <c r="J110" s="2" t="s">
        <v>71</v>
      </c>
      <c r="K110" s="22">
        <v>1</v>
      </c>
      <c r="L110" s="2" t="s">
        <v>72</v>
      </c>
      <c r="M110" s="26">
        <v>1</v>
      </c>
      <c r="N110" s="2" t="s">
        <v>73</v>
      </c>
      <c r="O110" s="2">
        <v>1</v>
      </c>
      <c r="P110" s="2" t="s">
        <v>74</v>
      </c>
      <c r="Q110" s="2">
        <v>1</v>
      </c>
      <c r="R110" s="2" t="s">
        <v>75</v>
      </c>
    </row>
    <row r="111" spans="9:18" ht="299.2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71:R85"/>
  <sheetViews>
    <sheetView zoomScale="57" zoomScaleNormal="57" workbookViewId="0">
      <selection activeCell="D2" sqref="C2:G28"/>
    </sheetView>
  </sheetViews>
  <sheetFormatPr defaultRowHeight="15" x14ac:dyDescent="0.25"/>
  <cols>
    <col min="3" max="3" width="19.7109375" customWidth="1"/>
    <col min="4" max="7" width="30.7109375" customWidth="1"/>
    <col min="8" max="8" width="14.140625" customWidth="1"/>
    <col min="10" max="10" width="36.140625" customWidth="1"/>
    <col min="12" max="12" width="37.140625" customWidth="1"/>
    <col min="14" max="14" width="37" customWidth="1"/>
    <col min="16" max="16" width="36.7109375" customWidth="1"/>
    <col min="18" max="18" width="36" customWidth="1"/>
  </cols>
  <sheetData>
    <row r="71" spans="9:18" x14ac:dyDescent="0.25">
      <c r="J71" t="s">
        <v>5</v>
      </c>
      <c r="L71" t="s">
        <v>6</v>
      </c>
      <c r="N71" t="s">
        <v>7</v>
      </c>
      <c r="P71" t="s">
        <v>8</v>
      </c>
      <c r="R71" t="s">
        <v>10</v>
      </c>
    </row>
    <row r="73" spans="9:18" ht="63.75" customHeight="1" x14ac:dyDescent="0.25">
      <c r="I73" s="22">
        <v>1</v>
      </c>
      <c r="J73" s="2" t="s">
        <v>41</v>
      </c>
      <c r="K73" s="22">
        <v>1</v>
      </c>
      <c r="L73" s="2" t="s">
        <v>42</v>
      </c>
      <c r="M73" s="26">
        <v>1</v>
      </c>
      <c r="N73" s="2" t="s">
        <v>43</v>
      </c>
      <c r="O73" s="2">
        <v>1</v>
      </c>
      <c r="P73" s="2" t="s">
        <v>44</v>
      </c>
      <c r="Q73" s="2">
        <v>1</v>
      </c>
      <c r="R73" s="2" t="s">
        <v>45</v>
      </c>
    </row>
    <row r="74" spans="9:18" ht="299.25" x14ac:dyDescent="0.25">
      <c r="I74" s="22">
        <v>1.6</v>
      </c>
      <c r="J74" s="2" t="s">
        <v>46</v>
      </c>
      <c r="K74" s="22">
        <v>1.6</v>
      </c>
      <c r="L74" s="2" t="s">
        <v>47</v>
      </c>
      <c r="M74" s="22">
        <v>1.6</v>
      </c>
      <c r="N74" s="2" t="s">
        <v>48</v>
      </c>
      <c r="O74" s="22">
        <v>1.6</v>
      </c>
      <c r="P74" s="2" t="s">
        <v>49</v>
      </c>
      <c r="Q74" s="22">
        <v>1.6</v>
      </c>
      <c r="R74" s="2" t="s">
        <v>50</v>
      </c>
    </row>
    <row r="75" spans="9:18" ht="236.25" x14ac:dyDescent="0.25">
      <c r="I75" s="22">
        <v>2.6</v>
      </c>
      <c r="J75" s="2" t="s">
        <v>51</v>
      </c>
      <c r="K75" s="22">
        <v>2.6</v>
      </c>
      <c r="L75" s="2" t="s">
        <v>52</v>
      </c>
      <c r="M75" s="22">
        <v>2.6</v>
      </c>
      <c r="N75" s="2" t="s">
        <v>53</v>
      </c>
      <c r="O75" s="22">
        <v>2.6</v>
      </c>
      <c r="P75" s="2" t="s">
        <v>54</v>
      </c>
      <c r="Q75" s="22">
        <v>2.6</v>
      </c>
      <c r="R75" s="2" t="s">
        <v>55</v>
      </c>
    </row>
    <row r="78" spans="9:18" ht="252" x14ac:dyDescent="0.25">
      <c r="I78" s="22">
        <v>1</v>
      </c>
      <c r="J78" s="2" t="s">
        <v>56</v>
      </c>
      <c r="K78" s="22">
        <v>1</v>
      </c>
      <c r="L78" s="2" t="s">
        <v>57</v>
      </c>
      <c r="M78" s="26">
        <v>1</v>
      </c>
      <c r="N78" s="2" t="s">
        <v>58</v>
      </c>
      <c r="O78" s="2">
        <v>1</v>
      </c>
      <c r="P78" s="2" t="s">
        <v>59</v>
      </c>
      <c r="Q78" s="2">
        <v>1</v>
      </c>
      <c r="R78" s="2" t="s">
        <v>60</v>
      </c>
    </row>
    <row r="79" spans="9:18" ht="75.75" customHeight="1" x14ac:dyDescent="0.25">
      <c r="I79" s="22">
        <v>1.6</v>
      </c>
      <c r="J79" s="2" t="s">
        <v>61</v>
      </c>
      <c r="K79" s="22">
        <v>1.6</v>
      </c>
      <c r="L79" s="2" t="s">
        <v>62</v>
      </c>
      <c r="M79" s="22">
        <v>1.6</v>
      </c>
      <c r="N79" s="2" t="s">
        <v>63</v>
      </c>
      <c r="O79" s="22">
        <v>1.6</v>
      </c>
      <c r="P79" s="2" t="s">
        <v>64</v>
      </c>
      <c r="Q79" s="22">
        <v>1.6</v>
      </c>
      <c r="R79" s="2" t="s">
        <v>65</v>
      </c>
    </row>
    <row r="80" spans="9:18" ht="252" x14ac:dyDescent="0.25">
      <c r="I80" s="22">
        <v>2.6</v>
      </c>
      <c r="J80" s="2" t="s">
        <v>66</v>
      </c>
      <c r="K80" s="22">
        <v>2.6</v>
      </c>
      <c r="L80" s="2" t="s">
        <v>67</v>
      </c>
      <c r="M80" s="22">
        <v>2.6</v>
      </c>
      <c r="N80" s="2" t="s">
        <v>68</v>
      </c>
      <c r="O80" s="22">
        <v>2.6</v>
      </c>
      <c r="P80" s="2" t="s">
        <v>69</v>
      </c>
      <c r="Q80" s="22">
        <v>2.6</v>
      </c>
      <c r="R80" s="2" t="s">
        <v>70</v>
      </c>
    </row>
    <row r="83" spans="9:18" ht="66.75" customHeight="1" x14ac:dyDescent="0.25">
      <c r="I83" s="22">
        <v>1</v>
      </c>
      <c r="J83" s="2" t="s">
        <v>71</v>
      </c>
      <c r="K83" s="22">
        <v>1</v>
      </c>
      <c r="L83" s="2" t="s">
        <v>72</v>
      </c>
      <c r="M83" s="26">
        <v>1</v>
      </c>
      <c r="N83" s="2" t="s">
        <v>73</v>
      </c>
      <c r="O83" s="2">
        <v>1</v>
      </c>
      <c r="P83" s="2" t="s">
        <v>74</v>
      </c>
      <c r="Q83" s="2">
        <v>1</v>
      </c>
      <c r="R83" s="2" t="s">
        <v>75</v>
      </c>
    </row>
    <row r="84" spans="9:18" ht="315" x14ac:dyDescent="0.25">
      <c r="I84" s="22">
        <v>1.6</v>
      </c>
      <c r="J84" s="2" t="s">
        <v>76</v>
      </c>
      <c r="K84" s="22">
        <v>1.6</v>
      </c>
      <c r="L84" s="2" t="s">
        <v>77</v>
      </c>
      <c r="M84" s="22">
        <v>1.6</v>
      </c>
      <c r="N84" s="2" t="s">
        <v>78</v>
      </c>
      <c r="O84" s="22">
        <v>1.6</v>
      </c>
      <c r="P84" s="2" t="s">
        <v>79</v>
      </c>
      <c r="Q84" s="22">
        <v>1.6</v>
      </c>
      <c r="R84" s="2" t="s">
        <v>80</v>
      </c>
    </row>
    <row r="85" spans="9:18" ht="346.5" x14ac:dyDescent="0.25">
      <c r="I85" s="22">
        <v>2.6</v>
      </c>
      <c r="J85" s="2" t="s">
        <v>81</v>
      </c>
      <c r="K85" s="22">
        <v>2.6</v>
      </c>
      <c r="L85" s="2" t="s">
        <v>82</v>
      </c>
      <c r="M85" s="22">
        <v>2.6</v>
      </c>
      <c r="N85" s="2" t="s">
        <v>83</v>
      </c>
      <c r="O85" s="22">
        <v>2.6</v>
      </c>
      <c r="P85" s="2" t="s">
        <v>84</v>
      </c>
      <c r="Q85" s="22">
        <v>2.6</v>
      </c>
      <c r="R85" s="2" t="s">
        <v>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5" zoomScaleNormal="55" workbookViewId="0">
      <selection activeCell="I100" sqref="I100:R112"/>
    </sheetView>
  </sheetViews>
  <sheetFormatPr defaultRowHeight="15" x14ac:dyDescent="0.25"/>
  <cols>
    <col min="3" max="3" width="19.28515625" customWidth="1"/>
    <col min="4" max="7" width="30.7109375" customWidth="1"/>
    <col min="8" max="8" width="15.85546875" customWidth="1"/>
    <col min="10" max="10" width="37.140625" customWidth="1"/>
    <col min="12" max="12" width="35.5703125" customWidth="1"/>
    <col min="14" max="14" width="37.28515625" customWidth="1"/>
    <col min="16" max="16" width="36.7109375" customWidth="1"/>
    <col min="18" max="18" width="36.5703125" customWidth="1"/>
  </cols>
  <sheetData>
    <row r="2" spans="3:8" ht="15.75" x14ac:dyDescent="0.25">
      <c r="D2" s="47" t="s">
        <v>9</v>
      </c>
      <c r="E2" s="47"/>
      <c r="F2" s="47"/>
    </row>
    <row r="4" spans="3:8" ht="15.75" x14ac:dyDescent="0.25">
      <c r="C4" s="48" t="s">
        <v>39</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8.5" customHeight="1" x14ac:dyDescent="0.25">
      <c r="I100" s="22">
        <v>1</v>
      </c>
      <c r="J100" s="2" t="s">
        <v>41</v>
      </c>
      <c r="K100" s="22">
        <v>1</v>
      </c>
      <c r="L100" s="2" t="s">
        <v>42</v>
      </c>
      <c r="M100" s="26">
        <v>1</v>
      </c>
      <c r="N100" s="2" t="s">
        <v>43</v>
      </c>
      <c r="O100" s="2">
        <v>1</v>
      </c>
      <c r="P100" s="2" t="s">
        <v>44</v>
      </c>
      <c r="Q100" s="2">
        <v>1</v>
      </c>
      <c r="R100" s="2" t="s">
        <v>45</v>
      </c>
    </row>
    <row r="101" spans="9:18" ht="315" x14ac:dyDescent="0.25">
      <c r="I101" s="22">
        <v>1.6</v>
      </c>
      <c r="J101" s="2" t="s">
        <v>46</v>
      </c>
      <c r="K101" s="22">
        <v>1.6</v>
      </c>
      <c r="L101" s="2" t="s">
        <v>47</v>
      </c>
      <c r="M101" s="22">
        <v>1.6</v>
      </c>
      <c r="N101" s="2" t="s">
        <v>48</v>
      </c>
      <c r="O101" s="22">
        <v>1.6</v>
      </c>
      <c r="P101" s="2" t="s">
        <v>49</v>
      </c>
      <c r="Q101" s="22">
        <v>1.6</v>
      </c>
      <c r="R101" s="2" t="s">
        <v>50</v>
      </c>
    </row>
    <row r="102" spans="9:18" ht="236.25" x14ac:dyDescent="0.25">
      <c r="I102" s="22">
        <v>2.6</v>
      </c>
      <c r="J102" s="2" t="s">
        <v>51</v>
      </c>
      <c r="K102" s="22">
        <v>2.6</v>
      </c>
      <c r="L102" s="2" t="s">
        <v>52</v>
      </c>
      <c r="M102" s="22">
        <v>2.6</v>
      </c>
      <c r="N102" s="2" t="s">
        <v>53</v>
      </c>
      <c r="O102" s="22">
        <v>2.6</v>
      </c>
      <c r="P102" s="2" t="s">
        <v>54</v>
      </c>
      <c r="Q102" s="22">
        <v>2.6</v>
      </c>
      <c r="R102" s="2" t="s">
        <v>55</v>
      </c>
    </row>
    <row r="105" spans="9:18" ht="252" x14ac:dyDescent="0.25">
      <c r="I105" s="22">
        <v>1</v>
      </c>
      <c r="J105" s="2" t="s">
        <v>56</v>
      </c>
      <c r="K105" s="22">
        <v>1</v>
      </c>
      <c r="L105" s="2" t="s">
        <v>57</v>
      </c>
      <c r="M105" s="26">
        <v>1</v>
      </c>
      <c r="N105" s="2" t="s">
        <v>58</v>
      </c>
      <c r="O105" s="2">
        <v>1</v>
      </c>
      <c r="P105" s="2" t="s">
        <v>59</v>
      </c>
      <c r="Q105" s="2">
        <v>1</v>
      </c>
      <c r="R105" s="2" t="s">
        <v>60</v>
      </c>
    </row>
    <row r="106" spans="9:18" ht="69.75" customHeight="1" x14ac:dyDescent="0.25">
      <c r="I106" s="22">
        <v>1.6</v>
      </c>
      <c r="J106" s="2" t="s">
        <v>61</v>
      </c>
      <c r="K106" s="22">
        <v>1.6</v>
      </c>
      <c r="L106" s="2" t="s">
        <v>62</v>
      </c>
      <c r="M106" s="22">
        <v>1.6</v>
      </c>
      <c r="N106" s="2" t="s">
        <v>63</v>
      </c>
      <c r="O106" s="22">
        <v>1.6</v>
      </c>
      <c r="P106" s="2" t="s">
        <v>64</v>
      </c>
      <c r="Q106" s="22">
        <v>1.6</v>
      </c>
      <c r="R106" s="2" t="s">
        <v>65</v>
      </c>
    </row>
    <row r="107" spans="9:18" ht="252" x14ac:dyDescent="0.25">
      <c r="I107" s="22">
        <v>2.6</v>
      </c>
      <c r="J107" s="2" t="s">
        <v>66</v>
      </c>
      <c r="K107" s="22">
        <v>2.6</v>
      </c>
      <c r="L107" s="2" t="s">
        <v>67</v>
      </c>
      <c r="M107" s="22">
        <v>2.6</v>
      </c>
      <c r="N107" s="2" t="s">
        <v>68</v>
      </c>
      <c r="O107" s="22">
        <v>2.6</v>
      </c>
      <c r="P107" s="2" t="s">
        <v>69</v>
      </c>
      <c r="Q107" s="22">
        <v>2.6</v>
      </c>
      <c r="R107" s="2" t="s">
        <v>70</v>
      </c>
    </row>
    <row r="110" spans="9:18" ht="62.25" customHeight="1" x14ac:dyDescent="0.25">
      <c r="I110" s="22">
        <v>1</v>
      </c>
      <c r="J110" s="2" t="s">
        <v>71</v>
      </c>
      <c r="K110" s="22">
        <v>1</v>
      </c>
      <c r="L110" s="2" t="s">
        <v>72</v>
      </c>
      <c r="M110" s="26">
        <v>1</v>
      </c>
      <c r="N110" s="2" t="s">
        <v>73</v>
      </c>
      <c r="O110" s="2">
        <v>1</v>
      </c>
      <c r="P110" s="2" t="s">
        <v>74</v>
      </c>
      <c r="Q110" s="2">
        <v>1</v>
      </c>
      <c r="R110" s="2" t="s">
        <v>75</v>
      </c>
    </row>
    <row r="111" spans="9:18" ht="299.25" x14ac:dyDescent="0.25">
      <c r="I111" s="22">
        <v>1.6</v>
      </c>
      <c r="J111" s="2" t="s">
        <v>76</v>
      </c>
      <c r="K111" s="22">
        <v>1.6</v>
      </c>
      <c r="L111" s="2" t="s">
        <v>77</v>
      </c>
      <c r="M111" s="22">
        <v>1.6</v>
      </c>
      <c r="N111" s="2" t="s">
        <v>78</v>
      </c>
      <c r="O111" s="22">
        <v>1.6</v>
      </c>
      <c r="P111" s="2" t="s">
        <v>79</v>
      </c>
      <c r="Q111" s="22">
        <v>1.6</v>
      </c>
      <c r="R111" s="2" t="s">
        <v>80</v>
      </c>
    </row>
    <row r="112" spans="9:18" ht="346.5" x14ac:dyDescent="0.25">
      <c r="I112" s="22">
        <v>2.6</v>
      </c>
      <c r="J112" s="2" t="s">
        <v>81</v>
      </c>
      <c r="K112" s="22">
        <v>2.6</v>
      </c>
      <c r="L112" s="2" t="s">
        <v>82</v>
      </c>
      <c r="M112" s="22">
        <v>2.6</v>
      </c>
      <c r="N112" s="2" t="s">
        <v>83</v>
      </c>
      <c r="O112" s="22">
        <v>2.6</v>
      </c>
      <c r="P112" s="2" t="s">
        <v>84</v>
      </c>
      <c r="Q112" s="22">
        <v>2.6</v>
      </c>
      <c r="R112" s="2" t="s">
        <v>85</v>
      </c>
    </row>
  </sheetData>
  <mergeCells count="2">
    <mergeCell ref="D2:F2"/>
    <mergeCell ref="C4:G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33</vt:i4>
      </vt:variant>
    </vt:vector>
  </HeadingPairs>
  <TitlesOfParts>
    <vt:vector size="33" baseType="lpstr">
      <vt:lpstr>старт</vt:lpstr>
      <vt:lpstr>промежут</vt:lpstr>
      <vt:lpstr>итог</vt:lpstr>
      <vt:lpstr>Айдарова</vt:lpstr>
      <vt:lpstr>Қожахмет</vt:lpstr>
      <vt:lpstr>Оразова</vt:lpstr>
      <vt:lpstr>Миша</vt:lpstr>
      <vt:lpstr>Толқын</vt:lpstr>
      <vt:lpstr>Лист6</vt:lpstr>
      <vt:lpstr>Лист7</vt:lpstr>
      <vt:lpstr>Лист8</vt:lpstr>
      <vt:lpstr>Лист9</vt:lpstr>
      <vt:lpstr>Лист10</vt:lpstr>
      <vt:lpstr>Лист11</vt:lpstr>
      <vt:lpstr>Лист12</vt:lpstr>
      <vt:lpstr>Лист13</vt:lpstr>
      <vt:lpstr>Лист14</vt:lpstr>
      <vt:lpstr>Лист15</vt:lpstr>
      <vt:lpstr>Лист16</vt:lpstr>
      <vt:lpstr>Лист17</vt:lpstr>
      <vt:lpstr>Лист18</vt:lpstr>
      <vt:lpstr>Лист19</vt:lpstr>
      <vt:lpstr>Лист20</vt:lpstr>
      <vt:lpstr>Лист21</vt:lpstr>
      <vt:lpstr>Лист22</vt:lpstr>
      <vt:lpstr>Лист23</vt:lpstr>
      <vt:lpstr>Лист24</vt:lpstr>
      <vt:lpstr>Лист25</vt:lpstr>
      <vt:lpstr>Лист26</vt:lpstr>
      <vt:lpstr>Лист27</vt:lpstr>
      <vt:lpstr>Лист28</vt:lpstr>
      <vt:lpstr>Лист29</vt:lpstr>
      <vt:lpstr>Лист30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Пользователь Windows</cp:lastModifiedBy>
  <dcterms:created xsi:type="dcterms:W3CDTF">2018-12-11T18:46:57Z</dcterms:created>
  <dcterms:modified xsi:type="dcterms:W3CDTF">2023-09-08T01:37:36Z</dcterms:modified>
</cp:coreProperties>
</file>