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firstSheet="2" activeTab="12"/>
  </bookViews>
  <sheets>
    <sheet name="старт" sheetId="35" r:id="rId1"/>
    <sheet name="промежут" sheetId="34" r:id="rId2"/>
    <sheet name="итог" sheetId="33" r:id="rId3"/>
    <sheet name="Жамалов" sheetId="1" r:id="rId4"/>
    <sheet name="Жубайхан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</sheets>
  <calcPr calcId="144525"/>
</workbook>
</file>

<file path=xl/calcChain.xml><?xml version="1.0" encoding="utf-8"?>
<calcChain xmlns="http://schemas.openxmlformats.org/spreadsheetml/2006/main">
  <c r="O36" i="5" l="1"/>
  <c r="L11" i="33" l="1"/>
  <c r="L11" i="34"/>
  <c r="L11" i="35"/>
  <c r="J10" i="33" l="1"/>
  <c r="J10" i="34"/>
  <c r="J10" i="35"/>
  <c r="K10" i="33" l="1"/>
  <c r="K10" i="34"/>
  <c r="K10" i="35"/>
  <c r="H19" i="30" l="1"/>
  <c r="F11" i="30" s="1"/>
  <c r="G19" i="30"/>
  <c r="F10" i="30" s="1"/>
  <c r="F19" i="30"/>
  <c r="F9" i="30" s="1"/>
  <c r="E19" i="30"/>
  <c r="F8" i="30" s="1"/>
  <c r="D19" i="30"/>
  <c r="F7" i="30" s="1"/>
  <c r="H18" i="30"/>
  <c r="E11" i="30" s="1"/>
  <c r="G18" i="30"/>
  <c r="E10" i="30" s="1"/>
  <c r="F18" i="30"/>
  <c r="E9" i="30" s="1"/>
  <c r="E18" i="30"/>
  <c r="E8" i="30" s="1"/>
  <c r="D18" i="30"/>
  <c r="E7" i="30" s="1"/>
  <c r="H17" i="30"/>
  <c r="D11" i="30" s="1"/>
  <c r="G17" i="30"/>
  <c r="D10" i="30" s="1"/>
  <c r="F17" i="30"/>
  <c r="D9" i="30" s="1"/>
  <c r="E17" i="30"/>
  <c r="D8" i="30" s="1"/>
  <c r="D17" i="30"/>
  <c r="D7" i="30" s="1"/>
  <c r="H19" i="29"/>
  <c r="F11" i="29" s="1"/>
  <c r="G19" i="29"/>
  <c r="F10" i="29" s="1"/>
  <c r="F19" i="29"/>
  <c r="F9" i="29" s="1"/>
  <c r="E19" i="29"/>
  <c r="F8" i="29" s="1"/>
  <c r="D19" i="29"/>
  <c r="F7" i="29" s="1"/>
  <c r="H18" i="29"/>
  <c r="E11" i="29" s="1"/>
  <c r="G18" i="29"/>
  <c r="E10" i="29" s="1"/>
  <c r="F18" i="29"/>
  <c r="E9" i="29" s="1"/>
  <c r="E18" i="29"/>
  <c r="E8" i="29" s="1"/>
  <c r="D18" i="29"/>
  <c r="E7" i="29" s="1"/>
  <c r="H17" i="29"/>
  <c r="D11" i="29" s="1"/>
  <c r="G17" i="29"/>
  <c r="D10" i="29" s="1"/>
  <c r="F17" i="29"/>
  <c r="D9" i="29" s="1"/>
  <c r="E17" i="29"/>
  <c r="D8" i="29" s="1"/>
  <c r="D17" i="29"/>
  <c r="D7" i="29" s="1"/>
  <c r="H19" i="28"/>
  <c r="F11" i="28" s="1"/>
  <c r="G19" i="28"/>
  <c r="F10" i="28" s="1"/>
  <c r="F19" i="28"/>
  <c r="F9" i="28" s="1"/>
  <c r="E19" i="28"/>
  <c r="F8" i="28" s="1"/>
  <c r="D19" i="28"/>
  <c r="F7" i="28" s="1"/>
  <c r="H18" i="28"/>
  <c r="E11" i="28" s="1"/>
  <c r="G18" i="28"/>
  <c r="E10" i="28" s="1"/>
  <c r="F18" i="28"/>
  <c r="E9" i="28" s="1"/>
  <c r="E18" i="28"/>
  <c r="E8" i="28" s="1"/>
  <c r="D18" i="28"/>
  <c r="E7" i="28" s="1"/>
  <c r="H17" i="28"/>
  <c r="D11" i="28" s="1"/>
  <c r="G17" i="28"/>
  <c r="D10" i="28" s="1"/>
  <c r="F17" i="28"/>
  <c r="D9" i="28" s="1"/>
  <c r="E17" i="28"/>
  <c r="D8" i="28" s="1"/>
  <c r="D17" i="28"/>
  <c r="D7" i="28" s="1"/>
  <c r="H19" i="27"/>
  <c r="F11" i="27" s="1"/>
  <c r="G19" i="27"/>
  <c r="F10" i="27" s="1"/>
  <c r="F19" i="27"/>
  <c r="F9" i="27" s="1"/>
  <c r="E19" i="27"/>
  <c r="F8" i="27" s="1"/>
  <c r="D19" i="27"/>
  <c r="F7" i="27" s="1"/>
  <c r="H18" i="27"/>
  <c r="E11" i="27" s="1"/>
  <c r="G18" i="27"/>
  <c r="E10" i="27" s="1"/>
  <c r="F18" i="27"/>
  <c r="E9" i="27" s="1"/>
  <c r="E18" i="27"/>
  <c r="E8" i="27" s="1"/>
  <c r="D18" i="27"/>
  <c r="E7" i="27" s="1"/>
  <c r="H17" i="27"/>
  <c r="D11" i="27" s="1"/>
  <c r="G17" i="27"/>
  <c r="D10" i="27" s="1"/>
  <c r="F17" i="27"/>
  <c r="D9" i="27" s="1"/>
  <c r="E17" i="27"/>
  <c r="D8" i="27" s="1"/>
  <c r="D17" i="27"/>
  <c r="D7" i="27" s="1"/>
  <c r="H19" i="26"/>
  <c r="F11" i="26" s="1"/>
  <c r="G19" i="26"/>
  <c r="F10" i="26" s="1"/>
  <c r="F19" i="26"/>
  <c r="F9" i="26" s="1"/>
  <c r="E19" i="26"/>
  <c r="F8" i="26" s="1"/>
  <c r="D19" i="26"/>
  <c r="F7" i="26" s="1"/>
  <c r="H18" i="26"/>
  <c r="E11" i="26" s="1"/>
  <c r="G18" i="26"/>
  <c r="E10" i="26" s="1"/>
  <c r="F18" i="26"/>
  <c r="E9" i="26" s="1"/>
  <c r="E18" i="26"/>
  <c r="E8" i="26" s="1"/>
  <c r="D18" i="26"/>
  <c r="E7" i="26" s="1"/>
  <c r="H17" i="26"/>
  <c r="D11" i="26" s="1"/>
  <c r="G17" i="26"/>
  <c r="D10" i="26" s="1"/>
  <c r="F17" i="26"/>
  <c r="D9" i="26" s="1"/>
  <c r="E17" i="26"/>
  <c r="D8" i="26" s="1"/>
  <c r="D17" i="26"/>
  <c r="D7" i="26" s="1"/>
  <c r="H19" i="25"/>
  <c r="F11" i="25" s="1"/>
  <c r="G19" i="25"/>
  <c r="F10" i="25" s="1"/>
  <c r="F19" i="25"/>
  <c r="F9" i="25" s="1"/>
  <c r="E19" i="25"/>
  <c r="F8" i="25" s="1"/>
  <c r="D19" i="25"/>
  <c r="F7" i="25" s="1"/>
  <c r="H18" i="25"/>
  <c r="E11" i="25" s="1"/>
  <c r="G18" i="25"/>
  <c r="E10" i="25" s="1"/>
  <c r="F18" i="25"/>
  <c r="E9" i="25" s="1"/>
  <c r="E18" i="25"/>
  <c r="E8" i="25" s="1"/>
  <c r="D18" i="25"/>
  <c r="E7" i="25" s="1"/>
  <c r="H17" i="25"/>
  <c r="D11" i="25" s="1"/>
  <c r="G17" i="25"/>
  <c r="D10" i="25" s="1"/>
  <c r="F17" i="25"/>
  <c r="D9" i="25" s="1"/>
  <c r="E17" i="25"/>
  <c r="D8" i="25" s="1"/>
  <c r="D17" i="25"/>
  <c r="D7" i="25" s="1"/>
  <c r="H19" i="24"/>
  <c r="F11" i="24" s="1"/>
  <c r="G19" i="24"/>
  <c r="F10" i="24" s="1"/>
  <c r="F19" i="24"/>
  <c r="F9" i="24" s="1"/>
  <c r="E19" i="24"/>
  <c r="F8" i="24" s="1"/>
  <c r="D19" i="24"/>
  <c r="F7" i="24" s="1"/>
  <c r="H18" i="24"/>
  <c r="E11" i="24" s="1"/>
  <c r="G18" i="24"/>
  <c r="E10" i="24" s="1"/>
  <c r="F18" i="24"/>
  <c r="E9" i="24" s="1"/>
  <c r="E18" i="24"/>
  <c r="E8" i="24" s="1"/>
  <c r="D18" i="24"/>
  <c r="E7" i="24" s="1"/>
  <c r="H17" i="24"/>
  <c r="D11" i="24" s="1"/>
  <c r="G17" i="24"/>
  <c r="D10" i="24" s="1"/>
  <c r="F17" i="24"/>
  <c r="D9" i="24" s="1"/>
  <c r="E17" i="24"/>
  <c r="D8" i="24" s="1"/>
  <c r="D17" i="24"/>
  <c r="D7" i="24" s="1"/>
  <c r="H19" i="23"/>
  <c r="F11" i="23" s="1"/>
  <c r="G19" i="23"/>
  <c r="F10" i="23" s="1"/>
  <c r="F19" i="23"/>
  <c r="F9" i="23" s="1"/>
  <c r="E19" i="23"/>
  <c r="F8" i="23" s="1"/>
  <c r="D19" i="23"/>
  <c r="F7" i="23" s="1"/>
  <c r="H18" i="23"/>
  <c r="E11" i="23" s="1"/>
  <c r="G18" i="23"/>
  <c r="E10" i="23" s="1"/>
  <c r="F18" i="23"/>
  <c r="E9" i="23" s="1"/>
  <c r="E18" i="23"/>
  <c r="E8" i="23" s="1"/>
  <c r="D18" i="23"/>
  <c r="E7" i="23" s="1"/>
  <c r="H17" i="23"/>
  <c r="D11" i="23" s="1"/>
  <c r="G17" i="23"/>
  <c r="D10" i="23" s="1"/>
  <c r="F17" i="23"/>
  <c r="D9" i="23" s="1"/>
  <c r="E17" i="23"/>
  <c r="D8" i="23" s="1"/>
  <c r="D17" i="23"/>
  <c r="D7" i="23" s="1"/>
  <c r="H19" i="22"/>
  <c r="F11" i="22" s="1"/>
  <c r="G19" i="22"/>
  <c r="F10" i="22" s="1"/>
  <c r="F19" i="22"/>
  <c r="F9" i="22" s="1"/>
  <c r="E19" i="22"/>
  <c r="F8" i="22" s="1"/>
  <c r="D19" i="22"/>
  <c r="F7" i="22" s="1"/>
  <c r="H18" i="22"/>
  <c r="E11" i="22" s="1"/>
  <c r="G18" i="22"/>
  <c r="E10" i="22" s="1"/>
  <c r="F18" i="22"/>
  <c r="E9" i="22" s="1"/>
  <c r="E18" i="22"/>
  <c r="E8" i="22" s="1"/>
  <c r="D18" i="22"/>
  <c r="E7" i="22" s="1"/>
  <c r="H17" i="22"/>
  <c r="D11" i="22" s="1"/>
  <c r="G17" i="22"/>
  <c r="D10" i="22" s="1"/>
  <c r="F17" i="22"/>
  <c r="D9" i="22" s="1"/>
  <c r="E17" i="22"/>
  <c r="D8" i="22" s="1"/>
  <c r="D17" i="22"/>
  <c r="D7" i="22" s="1"/>
  <c r="H19" i="21"/>
  <c r="F11" i="21" s="1"/>
  <c r="G19" i="21"/>
  <c r="F10" i="21" s="1"/>
  <c r="F19" i="21"/>
  <c r="F9" i="21" s="1"/>
  <c r="E19" i="21"/>
  <c r="F8" i="21" s="1"/>
  <c r="D19" i="21"/>
  <c r="F7" i="21" s="1"/>
  <c r="H18" i="21"/>
  <c r="E11" i="21" s="1"/>
  <c r="G18" i="21"/>
  <c r="E10" i="21" s="1"/>
  <c r="F18" i="21"/>
  <c r="E9" i="21" s="1"/>
  <c r="E18" i="21"/>
  <c r="E8" i="21" s="1"/>
  <c r="D18" i="21"/>
  <c r="E7" i="21" s="1"/>
  <c r="H17" i="21"/>
  <c r="D11" i="21" s="1"/>
  <c r="G17" i="21"/>
  <c r="D10" i="21" s="1"/>
  <c r="F17" i="21"/>
  <c r="D9" i="21" s="1"/>
  <c r="E17" i="21"/>
  <c r="D8" i="21" s="1"/>
  <c r="D17" i="21"/>
  <c r="D7" i="21" s="1"/>
  <c r="H19" i="20"/>
  <c r="F11" i="20" s="1"/>
  <c r="G19" i="20"/>
  <c r="F10" i="20" s="1"/>
  <c r="F19" i="20"/>
  <c r="F9" i="20" s="1"/>
  <c r="E19" i="20"/>
  <c r="F8" i="20" s="1"/>
  <c r="D19" i="20"/>
  <c r="F7" i="20" s="1"/>
  <c r="H18" i="20"/>
  <c r="E11" i="20" s="1"/>
  <c r="G18" i="20"/>
  <c r="E10" i="20" s="1"/>
  <c r="F18" i="20"/>
  <c r="E9" i="20" s="1"/>
  <c r="E18" i="20"/>
  <c r="E8" i="20" s="1"/>
  <c r="D18" i="20"/>
  <c r="E7" i="20" s="1"/>
  <c r="H17" i="20"/>
  <c r="D11" i="20" s="1"/>
  <c r="G17" i="20"/>
  <c r="D10" i="20" s="1"/>
  <c r="F17" i="20"/>
  <c r="D9" i="20" s="1"/>
  <c r="E17" i="20"/>
  <c r="D8" i="20" s="1"/>
  <c r="D17" i="20"/>
  <c r="D7" i="20" s="1"/>
  <c r="H19" i="19"/>
  <c r="F11" i="19" s="1"/>
  <c r="G19" i="19"/>
  <c r="F10" i="19" s="1"/>
  <c r="F19" i="19"/>
  <c r="F9" i="19" s="1"/>
  <c r="E19" i="19"/>
  <c r="F8" i="19" s="1"/>
  <c r="D19" i="19"/>
  <c r="F7" i="19" s="1"/>
  <c r="H18" i="19"/>
  <c r="E11" i="19" s="1"/>
  <c r="G18" i="19"/>
  <c r="E10" i="19" s="1"/>
  <c r="F18" i="19"/>
  <c r="E9" i="19" s="1"/>
  <c r="E18" i="19"/>
  <c r="E8" i="19" s="1"/>
  <c r="D18" i="19"/>
  <c r="E7" i="19" s="1"/>
  <c r="H17" i="19"/>
  <c r="D11" i="19" s="1"/>
  <c r="G17" i="19"/>
  <c r="D10" i="19" s="1"/>
  <c r="F17" i="19"/>
  <c r="D9" i="19" s="1"/>
  <c r="E17" i="19"/>
  <c r="D8" i="19" s="1"/>
  <c r="D17" i="19"/>
  <c r="D7" i="19" s="1"/>
  <c r="H19" i="18"/>
  <c r="F11" i="18" s="1"/>
  <c r="G19" i="18"/>
  <c r="F10" i="18" s="1"/>
  <c r="F19" i="18"/>
  <c r="F9" i="18" s="1"/>
  <c r="E19" i="18"/>
  <c r="F8" i="18" s="1"/>
  <c r="D19" i="18"/>
  <c r="F7" i="18" s="1"/>
  <c r="H18" i="18"/>
  <c r="E11" i="18" s="1"/>
  <c r="G18" i="18"/>
  <c r="E10" i="18" s="1"/>
  <c r="F18" i="18"/>
  <c r="E9" i="18" s="1"/>
  <c r="E18" i="18"/>
  <c r="E8" i="18" s="1"/>
  <c r="D18" i="18"/>
  <c r="E7" i="18" s="1"/>
  <c r="H17" i="18"/>
  <c r="D11" i="18" s="1"/>
  <c r="G17" i="18"/>
  <c r="D10" i="18" s="1"/>
  <c r="F17" i="18"/>
  <c r="D9" i="18" s="1"/>
  <c r="E17" i="18"/>
  <c r="D8" i="18" s="1"/>
  <c r="D17" i="18"/>
  <c r="D7" i="18" s="1"/>
  <c r="H19" i="17"/>
  <c r="F11" i="17" s="1"/>
  <c r="G19" i="17"/>
  <c r="F10" i="17" s="1"/>
  <c r="F19" i="17"/>
  <c r="F9" i="17" s="1"/>
  <c r="E19" i="17"/>
  <c r="F8" i="17" s="1"/>
  <c r="D19" i="17"/>
  <c r="F7" i="17" s="1"/>
  <c r="H18" i="17"/>
  <c r="E11" i="17" s="1"/>
  <c r="G18" i="17"/>
  <c r="E10" i="17" s="1"/>
  <c r="F18" i="17"/>
  <c r="E9" i="17" s="1"/>
  <c r="E18" i="17"/>
  <c r="E8" i="17" s="1"/>
  <c r="D18" i="17"/>
  <c r="E7" i="17" s="1"/>
  <c r="H17" i="17"/>
  <c r="D11" i="17" s="1"/>
  <c r="G17" i="17"/>
  <c r="D10" i="17" s="1"/>
  <c r="F17" i="17"/>
  <c r="D9" i="17" s="1"/>
  <c r="E17" i="17"/>
  <c r="D8" i="17" s="1"/>
  <c r="D17" i="17"/>
  <c r="D7" i="17" s="1"/>
  <c r="H19" i="16"/>
  <c r="F11" i="16" s="1"/>
  <c r="G19" i="16"/>
  <c r="F10" i="16" s="1"/>
  <c r="F19" i="16"/>
  <c r="F9" i="16" s="1"/>
  <c r="E19" i="16"/>
  <c r="F8" i="16" s="1"/>
  <c r="D19" i="16"/>
  <c r="F7" i="16" s="1"/>
  <c r="H18" i="16"/>
  <c r="E11" i="16" s="1"/>
  <c r="G18" i="16"/>
  <c r="E10" i="16" s="1"/>
  <c r="F18" i="16"/>
  <c r="E9" i="16" s="1"/>
  <c r="E18" i="16"/>
  <c r="E8" i="16" s="1"/>
  <c r="D18" i="16"/>
  <c r="E7" i="16" s="1"/>
  <c r="H17" i="16"/>
  <c r="D11" i="16" s="1"/>
  <c r="G17" i="16"/>
  <c r="D10" i="16" s="1"/>
  <c r="F17" i="16"/>
  <c r="D9" i="16" s="1"/>
  <c r="E17" i="16"/>
  <c r="D8" i="16" s="1"/>
  <c r="D17" i="16"/>
  <c r="D7" i="16" s="1"/>
  <c r="H19" i="15"/>
  <c r="F11" i="15" s="1"/>
  <c r="G19" i="15"/>
  <c r="F10" i="15" s="1"/>
  <c r="F19" i="15"/>
  <c r="F9" i="15" s="1"/>
  <c r="E19" i="15"/>
  <c r="F8" i="15" s="1"/>
  <c r="D19" i="15"/>
  <c r="F7" i="15" s="1"/>
  <c r="H18" i="15"/>
  <c r="E11" i="15" s="1"/>
  <c r="G18" i="15"/>
  <c r="E10" i="15" s="1"/>
  <c r="F18" i="15"/>
  <c r="E9" i="15" s="1"/>
  <c r="E18" i="15"/>
  <c r="E8" i="15" s="1"/>
  <c r="D18" i="15"/>
  <c r="E7" i="15" s="1"/>
  <c r="H17" i="15"/>
  <c r="D11" i="15" s="1"/>
  <c r="G17" i="15"/>
  <c r="D10" i="15" s="1"/>
  <c r="F17" i="15"/>
  <c r="D9" i="15" s="1"/>
  <c r="E17" i="15"/>
  <c r="D8" i="15" s="1"/>
  <c r="D17" i="15"/>
  <c r="D7" i="15" s="1"/>
  <c r="H19" i="14"/>
  <c r="F11" i="14" s="1"/>
  <c r="G19" i="14"/>
  <c r="F10" i="14" s="1"/>
  <c r="F19" i="14"/>
  <c r="F9" i="14" s="1"/>
  <c r="E19" i="14"/>
  <c r="F8" i="14" s="1"/>
  <c r="D19" i="14"/>
  <c r="F7" i="14" s="1"/>
  <c r="H18" i="14"/>
  <c r="E11" i="14" s="1"/>
  <c r="G18" i="14"/>
  <c r="E10" i="14" s="1"/>
  <c r="F18" i="14"/>
  <c r="E9" i="14" s="1"/>
  <c r="E18" i="14"/>
  <c r="E8" i="14" s="1"/>
  <c r="D18" i="14"/>
  <c r="E7" i="14" s="1"/>
  <c r="H17" i="14"/>
  <c r="D11" i="14" s="1"/>
  <c r="G17" i="14"/>
  <c r="D10" i="14" s="1"/>
  <c r="F17" i="14"/>
  <c r="D9" i="14" s="1"/>
  <c r="E17" i="14"/>
  <c r="D8" i="14" s="1"/>
  <c r="D17" i="14"/>
  <c r="D7" i="14" s="1"/>
  <c r="H19" i="13"/>
  <c r="F11" i="13" s="1"/>
  <c r="G19" i="13"/>
  <c r="F10" i="13" s="1"/>
  <c r="F19" i="13"/>
  <c r="F9" i="13" s="1"/>
  <c r="E19" i="13"/>
  <c r="F8" i="13" s="1"/>
  <c r="D19" i="13"/>
  <c r="F7" i="13" s="1"/>
  <c r="H18" i="13"/>
  <c r="E11" i="13" s="1"/>
  <c r="G18" i="13"/>
  <c r="E10" i="13" s="1"/>
  <c r="F18" i="13"/>
  <c r="E9" i="13" s="1"/>
  <c r="E18" i="13"/>
  <c r="E8" i="13" s="1"/>
  <c r="D18" i="13"/>
  <c r="E7" i="13" s="1"/>
  <c r="H17" i="13"/>
  <c r="D11" i="13" s="1"/>
  <c r="G17" i="13"/>
  <c r="D10" i="13" s="1"/>
  <c r="F17" i="13"/>
  <c r="D9" i="13" s="1"/>
  <c r="E17" i="13"/>
  <c r="D8" i="13" s="1"/>
  <c r="D17" i="13"/>
  <c r="D7" i="13" s="1"/>
  <c r="H19" i="1" l="1"/>
  <c r="G19" i="1"/>
  <c r="F10" i="1" s="1"/>
  <c r="F19" i="1"/>
  <c r="F9" i="1" s="1"/>
  <c r="E19" i="1"/>
  <c r="F8" i="1" s="1"/>
  <c r="D19" i="1"/>
  <c r="F7" i="1" s="1"/>
  <c r="H18" i="1"/>
  <c r="E11" i="1" s="1"/>
  <c r="G18" i="1"/>
  <c r="E10" i="1" s="1"/>
  <c r="F18" i="1"/>
  <c r="E9" i="1" s="1"/>
  <c r="E18" i="1"/>
  <c r="E8" i="1" s="1"/>
  <c r="D18" i="1"/>
  <c r="H17" i="1"/>
  <c r="D11" i="1" s="1"/>
  <c r="G17" i="1"/>
  <c r="D10" i="1" s="1"/>
  <c r="F17" i="1"/>
  <c r="D9" i="1" s="1"/>
  <c r="E17" i="1"/>
  <c r="D8" i="1" s="1"/>
  <c r="D17" i="1"/>
  <c r="D7" i="1" s="1"/>
  <c r="E7" i="1" l="1"/>
  <c r="L10" i="33"/>
  <c r="L10" i="34"/>
  <c r="L10" i="35"/>
  <c r="H15" i="33" l="1"/>
  <c r="I20" i="33" s="1"/>
  <c r="E14" i="33"/>
  <c r="E15" i="33" s="1"/>
  <c r="I19" i="33" s="1"/>
  <c r="K14" i="33"/>
  <c r="K15" i="33" s="1"/>
  <c r="I21" i="33" s="1"/>
  <c r="H15" i="34"/>
  <c r="G19" i="34" s="1"/>
  <c r="G20" i="33" s="1"/>
  <c r="E14" i="34"/>
  <c r="E15" i="34" s="1"/>
  <c r="G18" i="34" s="1"/>
  <c r="G19" i="33" s="1"/>
  <c r="K14" i="34"/>
  <c r="K15" i="34" s="1"/>
  <c r="G20" i="34" s="1"/>
  <c r="G21" i="33" s="1"/>
  <c r="H15" i="35"/>
  <c r="E19" i="35" s="1"/>
  <c r="K14" i="35"/>
  <c r="K15" i="35" s="1"/>
  <c r="E20" i="35" s="1"/>
  <c r="E14" i="35"/>
  <c r="E15" i="35" s="1"/>
  <c r="E18" i="35" s="1"/>
  <c r="E19" i="34" l="1"/>
  <c r="E20" i="33"/>
  <c r="E20" i="34"/>
  <c r="E21" i="33"/>
  <c r="E18" i="34"/>
  <c r="E19" i="33"/>
</calcChain>
</file>

<file path=xl/sharedStrings.xml><?xml version="1.0" encoding="utf-8"?>
<sst xmlns="http://schemas.openxmlformats.org/spreadsheetml/2006/main" count="1741" uniqueCount="98">
  <si>
    <t>Образовательная область</t>
  </si>
  <si>
    <t xml:space="preserve">Корректирующие мероприятия                  (после стартового контроля) </t>
  </si>
  <si>
    <t xml:space="preserve">Корректирующие мероприятия                      (после промежуточного контроля </t>
  </si>
  <si>
    <t>Корректирующие мероприятия                              (после итогового контроля)</t>
  </si>
  <si>
    <t>ВЫВОДЫ</t>
  </si>
  <si>
    <t>здоровье</t>
  </si>
  <si>
    <t>коммуникация</t>
  </si>
  <si>
    <t>познание</t>
  </si>
  <si>
    <t>творчество</t>
  </si>
  <si>
    <t>Индивидуальная карта развития ребенка на  2018-2019 учебный год</t>
  </si>
  <si>
    <t>социум</t>
  </si>
  <si>
    <t xml:space="preserve">здоровье </t>
  </si>
  <si>
    <t>стартовый</t>
  </si>
  <si>
    <t>промежуточный</t>
  </si>
  <si>
    <t>итоговый</t>
  </si>
  <si>
    <t xml:space="preserve">Сводный отчет  </t>
  </si>
  <si>
    <t>о результатах стартового мониторинга по отслеживанию развития умений и навыков детей</t>
  </si>
  <si>
    <t xml:space="preserve">Учебный год: ____________       Группа:_____________________     Дата проведения:___________ </t>
  </si>
  <si>
    <t>№</t>
  </si>
  <si>
    <t>Ф.И.ребенка</t>
  </si>
  <si>
    <t>Образовательная область "Здоровье"</t>
  </si>
  <si>
    <t>Образовательная область "Коммуникация"</t>
  </si>
  <si>
    <t>Образовательная область "Познание"</t>
  </si>
  <si>
    <t>Образовательная область "Творчество"</t>
  </si>
  <si>
    <t>Общее количество</t>
  </si>
  <si>
    <t>Средний уровень</t>
  </si>
  <si>
    <t>Уровень развития умений и навыков</t>
  </si>
  <si>
    <t>А (всего детей)</t>
  </si>
  <si>
    <t>Б (І уровень)</t>
  </si>
  <si>
    <t>В (ІІ уровень)</t>
  </si>
  <si>
    <t>Г (ІІІ уровень)</t>
  </si>
  <si>
    <t>Доля детей с низким уровнем  %</t>
  </si>
  <si>
    <t>Доля детей со средним уровнем  %</t>
  </si>
  <si>
    <t>Доля детей с высоким уровнем  %</t>
  </si>
  <si>
    <t>І ур</t>
  </si>
  <si>
    <t>ІІ ур</t>
  </si>
  <si>
    <t>ІІІ ур</t>
  </si>
  <si>
    <t>о результатах промежуточного мониторинга по отслеживанию развития умений и навыков детей</t>
  </si>
  <si>
    <t>о результатах итогового мониторинга по отслеживанию развития умений и навыков детей</t>
  </si>
  <si>
    <t>Индивидуальная карта развития ребенка на  2020-2021 учебный год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</si>
  <si>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****** 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25.05.2015г.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</si>
  <si>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t>Образовательная область "Социум"</t>
  </si>
  <si>
    <t>Учить выполнять физические упражнения и основные виды движений одновременно со взрослым, развивать навыки выполнения спортивных упражнений со взрослым, формировать навыки личной гигиены</t>
  </si>
  <si>
    <t>Продолжить работу над различными видами основных движений, формировать представления о здоровом образе жизни, учить кататься с невысокой горки, на трехколесном велосипеде</t>
  </si>
  <si>
    <t>Закреплять умение перестраиваться к коллону по одному, в круг,находить свое место в строю, проявлять самостоятельность при выполнении спортивных упражнений и культурно-гигиенических навыков</t>
  </si>
  <si>
    <t>учить отвечать на вопросы о себе, членах семьи, любимых игрушках, правильно артикулировать гласные и согласные звукиформировать уммение отвечать на вопросы по содержанию небольших произведений, рассказывать короткие стихи неспеша, внятно, учить внимательно слушать, называть и запоминать слова на казахском языке</t>
  </si>
  <si>
    <t>Закреплять умение согласовывать слова в роде, числе, падеже,  внятно произносить гласные и согласные звуки, фомировать умение воспринемать интонационные оттенки в исполнении, передаче характера  персонажей, формировать представление о значении словосочетаний на казахском языке, уметь их правильно связать.</t>
  </si>
  <si>
    <t>Закреплять умение использовать в речи все части речи, отвечать на разнообразные вопросы, развернутыми ответами, уточнять и закреплять артикулицию звуков, произносить потешки, стихотворения осмысленно, четко выговаривая слова и звуки, формировать умение правильно произносить специфические звуки казахского языка, отвечать на простые вопросы короткими предложенияи</t>
  </si>
  <si>
    <t>Учить группировать однородные предметы близкие по величине, форме, цвету и обознгачать их словами, различать количчество предметов (один-много), формировать умение конструировать из строительного материала, собирать элементарные пазлы, учить различать и назыввать некоторых животных, птиц, овощи, фрукты</t>
  </si>
  <si>
    <t>Учитьучить наносить красками штихи, мазки, полоски на листе бумаге, сплющивать шарик между ладонями, делать пальцем углубление на поверхности, выкладывать симетричные фигуры на листе, формировать желание подпевать взрослому</t>
  </si>
  <si>
    <t>Учить  обращаться к детям по имени, запоминать имена своих товарищей</t>
  </si>
  <si>
    <t>Формировать умение выделять из группы один предмет и объединять в группы, сравнивать однородные предметы по различным характеристикам, узнавать и называть круг, квадрат, треугольник, формировать способность определять и называть части постороек, соотносить их с размерами игрушек, развивать представление о природе родного края, домашних и диких животных, птицах, насекомых</t>
  </si>
  <si>
    <t>Закреплять умение ритмично наносить линии, штрихи, пятна, мазки, формировать умение закрашиния форм,  продолжать развивать умение использовать различные приемы при лепке, формировать умение располагать и наклевать крупные и более мелкие элементы, подготовленные взрослым, развивать элементарные движения под плясовые мелодии</t>
  </si>
  <si>
    <t>учить рассказывать о членах своей семьи, выражать всое отношение к ним</t>
  </si>
  <si>
    <t>Закреплять умение называть и различать части суток, ориентироваться в пространстве от себя, сравнивать группы предметов с помощью приемов приложения и наложения, развивать навык преобразовывания листа бумаги в объемные формы, используя различные способы, формировать умеие замечать изменения в природе и погоде, проявлять бережное отношение к погоде</t>
  </si>
  <si>
    <t xml:space="preserve">
   Закреплять умение создавать несложные сюжетные композиции, располагая изображение по всему листу, продолжать работу по овладению основными техническими умениями и навыками, неободимыми для лепки, формировать умение видеть красоту узора, его расположение, выделять его элементы, развивать музыкальный слух, способность чувствовать характер музыки, песни  </t>
  </si>
  <si>
    <t>Закреплять умение распознавать качества и свойства предметов: на ощупь, на вкус и слух</t>
  </si>
  <si>
    <t>Учить выполнять физкультурные упражнения , иммитируя движения животных, а также основные виды движений,  участвовать в совместных подвижных играх, формировать превоначальные навыки самообслуживания</t>
  </si>
  <si>
    <t xml:space="preserve">Формировать правильный темп речи, умение группирповать и называть предметы по общему признаку (игрушки, одежда, обувь, посуда, мебель), развивать артикуляционный аппарат и правльное произношение звуков, закреплять умение эмоционально воспринемать сюжет, сопереживать персонажам, учить понимать значение слов, прроизносимых в повседневной жизни и правильно их произносить. </t>
  </si>
  <si>
    <t>Учить располагать предметы в ряд, по порядку, по величине,  в направлении слева-направо правой рукой, составлять и выделять однородные предметы, развивать умение сооружать постройки из деталей разных цветов и форм, учить различать на вкус овощи и фрукты, называть некоторых домашних и диких животных, птиц</t>
  </si>
  <si>
    <t>Формировать первоначальные навыки техники рисования, умение закрашивать формы в нестандартной технике рисования, закреплять умение раскатывать предметы, состоящие из 1-3 частей, навыыки первоначальной техники наклеивания, развивать умение различать звучание музыкальных и шумовых детских инструментов</t>
  </si>
  <si>
    <t>Уточненять  и объяснять назначение разнообразных предметов, подводить к усвоению понятий, обозначающих группы предметов</t>
  </si>
  <si>
    <t>Закреплять умение правильно выполнять основные движения, принимать нужное исходное положение при выполнении физкультурных упражнений, проявлять самостоятельность при выполнении культурно-гигиенических навыков</t>
  </si>
  <si>
    <t>Совершенствовать умения правильного произношения звуков речи и слухового внимания, расширять словарный запас введеним в словарь антонимов, формировать навык связной речи при рассматривании картин, умение узнавать знакомые произведения по картинкамзакреплять умение произносить слова, обозначающие цвет, величину, количество предметов на казахском языке.</t>
  </si>
  <si>
    <t>Формировать представление о понятии "много", "один", "по оному", "ни одного", ориентироваться в пространстве и времени, развивать навык преобразовывания листа бумаги в объемные формы, используя различные способы, закреплять знания о сезонныхх изменениях в природе, повадках птиц и животных, правилах поведения в природе</t>
  </si>
  <si>
    <t>Закреплять умение изображать предметы четырехугольной формы, сочетая их с округлыми формами, раскатывать прямыми и круговыми движениями, формировать умение раскладывать предметы на бумаге разной формы, величины, цвета, наклеивать полученной изображение на бумагу, развивать умение различать темп музыки</t>
  </si>
  <si>
    <t>закреплять названия транспортных средств, вызывать желание участвовать в посильном труде со взрослым</t>
  </si>
  <si>
    <t>Продолжать закреплять правильность техники выполнения спортивных упражнений, формировать умение соблюдать последовательность выполнения комплекса упражнений</t>
  </si>
  <si>
    <t>Закреплять умение изменять темп речи: говорить медленно,читать скороговорки, обогащать словарь  прилагательными, обозначающими качество и свойства предметов, закреплять умение правильно употреблять существитиельные в единственном и множественном числе, формировать умение вести диалог со взрослым, передавть ритм народной потешки, рифму стиха, закреплять умение употреблять слова, связанные с родством, названиями предметов домашнего обихода, фруктов, овощей, животных на казахском языке</t>
  </si>
  <si>
    <t>Формировать навык сравния двух контрастных предметов по различным характеристиками обозначение результата сравнения словами, закреплять умение называть и различать детали строительного материала, формировать представление о деревьях. Комнатных растениях</t>
  </si>
  <si>
    <t>Закреплять умение  создавать несложные сюжетные композиции, закреплять навык лепки элеементов  украшений, раскладывания в определенной последовательности узора из геометрических форм, развиватьт умение выполнять танцевальные движения со сменой динамики по одному</t>
  </si>
  <si>
    <t>Формировать представление о традиционном жилье казахов, о Флаге Казахстана</t>
  </si>
  <si>
    <t>Учить выполнять основные движения самостоятельно, находить свое место в строю, перестраиваться в коллону по одному и круг, формировать стремление к самостоятельности при выполнении культурно-гигиенических навыков</t>
  </si>
  <si>
    <t>Закреплять умение правильно произносить звуки речи в словах, группировать предметы по отличительным признакам, закреплять умение согласовывать слова в роде, числе и падеже, развивать связную речь при наблюдении за объектами природы, умение читать наизусть выразительно, осмысленно, , учить задавать и отвечать на простые вопросы на казахском языке</t>
  </si>
  <si>
    <t>Учить обозначать результаты сравнения предметов словами, знать и различать геометрические фигуры, формировать умение располагать стоительный материал различным способом, развивать представление о живой  и неживой природе.</t>
  </si>
  <si>
    <t xml:space="preserve">Закреплять умение свободно держать в руках карандаш, фломастер, кисть во время рисования, продолжать развивать интерес к лепке из глины, теста, пластилина, формировать умение составлять простейшие композиции из готовых форм, реагирговать на начало и окончание мелодии.
    </t>
  </si>
  <si>
    <t>Закреплять представление и детском саде, сотрудниках детского сада, воспитывать желание помочь няне, дворнику</t>
  </si>
  <si>
    <t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t>
  </si>
  <si>
    <t>Закреплять умение соблюдать выразительность речи(темп, интонация), расширять словарный запас через игры и игровые упражнения, совершенствовать употребление существительных с предлогами в, на, под, за, около, поощрять интерес к игре с рифмой и словом, закреплять умение различать жанры произведений, описывать в 2-3 предложениях предметы, игрушки, фрукты на казахском языке.</t>
  </si>
  <si>
    <t>Закреплять умение различать правую и левую руку, самостоятельно сооружать постройки, используя различный строительный материал по цвету  и величине, формировать представление о свойствах песка, воды и снега,</t>
  </si>
  <si>
    <t>Формировать навыки самостоятельного рисования по замыслу, рисования мелом на асфальте, палочкой на песке, закреплять умение лепить различные предметы состоящие из 3 деталей, используя разнообразные примы лепки, продолжать работу по овладению основными техническими навыками апплицирования,  развивать выполнять танцевальные движения со сменой динамики в паре,эмоционально воспринимать музыку</t>
  </si>
  <si>
    <t>Закреплять умение распознавать качества и свойства предметов различных групп, формировать предсталения о своей стране, о Флаге Казахстана</t>
  </si>
  <si>
    <t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t>
  </si>
  <si>
    <t>Закреплять произношение гласных звуков, отрабатывать произношение свистящих, шипящих и сонорных звуков, расширять словрь с помощью слов с обобщающим значением, расширять навык образования слов разными способами, вызывать желание участвовать в театрализованной деятельности, формировать умение оценивать поступки героев,  слушать понимать и пересказывать небольшие простые тексты на казахском языке</t>
  </si>
  <si>
    <t>Закреплять представление о равенстве и неравенстве групп предметов, развивать умение преобразовывать постройки по высоте, длине и ширине, формировать элементарные представления о способах ухода за растениями</t>
  </si>
  <si>
    <t>Учить рисовать по образцу с учетом формы и пропорции, формировать умение изготавливать различные украшения стекой, закреплять умение работать аккуратно, пользоваться салфеткой для удаления остатков клея, развивать умение узнавать знакомые музыкальные произведения по вступлению.</t>
  </si>
  <si>
    <t>Пррдолжать формировать представление детей о государственных символах, воспитывать уважение к труду взрослым, желание помочь</t>
  </si>
  <si>
    <t>Умеет произвольно 
управлять своими 
движениями и 
осознанно следовать 
правилам игры. 
Сфрмирован 
элементарный 
самоконтроль за 
двигательной деятель ностью.</t>
  </si>
  <si>
    <t>Стремится говорить грамматически правильно. Составлять слоги и слова с помощьюусловных звуковых обозначений. Умеет составить монолог. Проявляет интерес к книгам, может выразительно читать наизусть стих.</t>
  </si>
  <si>
    <t>Сформированы:
ориентировка в 
свойствах предметов;
умеет обобщать 
представления об 
объектах окружающей 
действительности; 
конструктивные навыки;
основы экологической 
культуры; умеет 
классифицировать 
объекты по разным 
признакам; 
устанавливать 
пространственно временные отношения с 
помощью слов; владеет приемами логического 
мышления</t>
  </si>
  <si>
    <t>Выполнять совместную работу, 
оценивать результат труда.Передавать 
различными способами полученные 
представления и впечатления о народном 
прикладном искусстве. Описывать 
природу и климат своей местности. 
Называть растения, занесённые в 
Красную книгу</t>
  </si>
  <si>
    <t>Сформированы навыки 
музыкальной деятель ности;Продуктивной 
деятельности; 
Эстетического 
восприятия 
окружающего мира.</t>
  </si>
  <si>
    <t>Сформированы навыки культуры поведения; умеет дружно включаться в совместную деятельность со взрослыми, стремится быть полезной.Знает этические нормы и ценности своего и других народов.</t>
  </si>
  <si>
    <t>Жамалов самат</t>
  </si>
  <si>
    <t>Жубайхан Расул</t>
  </si>
  <si>
    <t>Жамалов Самат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</si>
  <si>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Жубайхан Расул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22.02.2018 г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""</t>
    </r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</si>
  <si>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Жамалов Самат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27.12.2017 г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</si>
</sst>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&quot;р.&quot;_-;_-* \-#,##0.00\ &quot;р.&quot;;_-* &quot;-&quot;??\ 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center" vertical="center" textRotation="90" wrapText="1"/>
    </xf>
    <xf numFmtId="0" fontId="7" fillId="0" borderId="1" xfId="1" applyFont="1" applyBorder="1"/>
    <xf numFmtId="0" fontId="3" fillId="2" borderId="1" xfId="1" applyFont="1" applyFill="1" applyBorder="1"/>
    <xf numFmtId="0" fontId="3" fillId="3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1" applyBorder="1"/>
    <xf numFmtId="0" fontId="3" fillId="5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5" borderId="1" xfId="1" applyFont="1" applyFill="1" applyBorder="1"/>
    <xf numFmtId="0" fontId="1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7" fillId="0" borderId="2" xfId="1" applyFont="1" applyBorder="1"/>
    <xf numFmtId="0" fontId="7" fillId="0" borderId="3" xfId="1" applyFont="1" applyBorder="1"/>
    <xf numFmtId="0" fontId="7" fillId="0" borderId="4" xfId="1" applyFont="1" applyBorder="1"/>
    <xf numFmtId="0" fontId="7" fillId="5" borderId="4" xfId="1" applyFont="1" applyFill="1" applyBorder="1"/>
    <xf numFmtId="0" fontId="3" fillId="2" borderId="4" xfId="1" applyFont="1" applyFill="1" applyBorder="1"/>
    <xf numFmtId="0" fontId="3" fillId="3" borderId="4" xfId="1" applyFont="1" applyFill="1" applyBorder="1"/>
    <xf numFmtId="44" fontId="3" fillId="4" borderId="1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Денежный" xfId="3" builtinId="4"/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старт!$D$18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старт!$E$17:$J$17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старт!$E$18:$J$18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48-4346-9256-0F719468AD25}"/>
            </c:ext>
          </c:extLst>
        </c:ser>
        <c:ser>
          <c:idx val="1"/>
          <c:order val="1"/>
          <c:tx>
            <c:strRef>
              <c:f>старт!$D$19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старт!$E$17:$J$17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старт!$E$19:$J$19</c:f>
              <c:numCache>
                <c:formatCode>General</c:formatCode>
                <c:ptCount val="6"/>
                <c:pt idx="0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48-4346-9256-0F719468AD25}"/>
            </c:ext>
          </c:extLst>
        </c:ser>
        <c:ser>
          <c:idx val="2"/>
          <c:order val="2"/>
          <c:tx>
            <c:strRef>
              <c:f>старт!$D$20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старт!$E$17:$J$17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старт!$E$20:$J$20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48-4346-9256-0F719468A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23872"/>
        <c:axId val="193825408"/>
      </c:barChart>
      <c:catAx>
        <c:axId val="19382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825408"/>
        <c:crosses val="autoZero"/>
        <c:auto val="1"/>
        <c:lblAlgn val="ctr"/>
        <c:lblOffset val="100"/>
        <c:noMultiLvlLbl val="0"/>
      </c:catAx>
      <c:valAx>
        <c:axId val="19382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82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9-44C4-8375-E9575820F98F}"/>
            </c:ext>
          </c:extLst>
        </c:ser>
        <c:ser>
          <c:idx val="1"/>
          <c:order val="1"/>
          <c:tx>
            <c:strRef>
              <c:f>Лист18!$C$18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49-44C4-8375-E9575820F98F}"/>
            </c:ext>
          </c:extLst>
        </c:ser>
        <c:ser>
          <c:idx val="2"/>
          <c:order val="2"/>
          <c:tx>
            <c:strRef>
              <c:f>Лист18!$C$19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49-44C4-8375-E9575820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156096"/>
        <c:axId val="137157632"/>
        <c:axId val="0"/>
      </c:bar3DChart>
      <c:catAx>
        <c:axId val="13715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157632"/>
        <c:crosses val="autoZero"/>
        <c:auto val="1"/>
        <c:lblAlgn val="ctr"/>
        <c:lblOffset val="100"/>
        <c:noMultiLvlLbl val="0"/>
      </c:catAx>
      <c:valAx>
        <c:axId val="13715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15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E1-4CA8-B9AA-A08D24D4811F}"/>
            </c:ext>
          </c:extLst>
        </c:ser>
        <c:ser>
          <c:idx val="1"/>
          <c:order val="1"/>
          <c:tx>
            <c:strRef>
              <c:f>Лист19!$C$18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E1-4CA8-B9AA-A08D24D4811F}"/>
            </c:ext>
          </c:extLst>
        </c:ser>
        <c:ser>
          <c:idx val="2"/>
          <c:order val="2"/>
          <c:tx>
            <c:strRef>
              <c:f>Лист19!$C$19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E1-4CA8-B9AA-A08D24D48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665344"/>
        <c:axId val="136679424"/>
        <c:axId val="0"/>
      </c:bar3DChart>
      <c:catAx>
        <c:axId val="1366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679424"/>
        <c:crosses val="autoZero"/>
        <c:auto val="1"/>
        <c:lblAlgn val="ctr"/>
        <c:lblOffset val="100"/>
        <c:noMultiLvlLbl val="0"/>
      </c:catAx>
      <c:valAx>
        <c:axId val="13667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66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F6-47D3-AB2A-4AED56F68504}"/>
            </c:ext>
          </c:extLst>
        </c:ser>
        <c:ser>
          <c:idx val="1"/>
          <c:order val="1"/>
          <c:tx>
            <c:strRef>
              <c:f>Лист20!$C$18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F6-47D3-AB2A-4AED56F68504}"/>
            </c:ext>
          </c:extLst>
        </c:ser>
        <c:ser>
          <c:idx val="2"/>
          <c:order val="2"/>
          <c:tx>
            <c:strRef>
              <c:f>Лист20!$C$19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F6-47D3-AB2A-4AED56F68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772608"/>
        <c:axId val="136774400"/>
        <c:axId val="0"/>
      </c:bar3DChart>
      <c:catAx>
        <c:axId val="13677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774400"/>
        <c:crosses val="autoZero"/>
        <c:auto val="1"/>
        <c:lblAlgn val="ctr"/>
        <c:lblOffset val="100"/>
        <c:noMultiLvlLbl val="0"/>
      </c:catAx>
      <c:valAx>
        <c:axId val="13677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77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Лист21!$C$17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58-4943-B97D-43A20C60E82E}"/>
            </c:ext>
          </c:extLst>
        </c:ser>
        <c:ser>
          <c:idx val="1"/>
          <c:order val="1"/>
          <c:tx>
            <c:strRef>
              <c:f>Лист21!$C$18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58-4943-B97D-43A20C60E82E}"/>
            </c:ext>
          </c:extLst>
        </c:ser>
        <c:ser>
          <c:idx val="2"/>
          <c:order val="2"/>
          <c:tx>
            <c:strRef>
              <c:f>Лист21!$C$19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58-4943-B97D-43A20C60E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843264"/>
        <c:axId val="136844800"/>
        <c:axId val="0"/>
      </c:bar3DChart>
      <c:catAx>
        <c:axId val="13684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844800"/>
        <c:crosses val="autoZero"/>
        <c:auto val="1"/>
        <c:lblAlgn val="ctr"/>
        <c:lblOffset val="100"/>
        <c:noMultiLvlLbl val="0"/>
      </c:catAx>
      <c:valAx>
        <c:axId val="1368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84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Лист22!$C$17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92-4D11-8B1F-C43B84B83F28}"/>
            </c:ext>
          </c:extLst>
        </c:ser>
        <c:ser>
          <c:idx val="1"/>
          <c:order val="1"/>
          <c:tx>
            <c:strRef>
              <c:f>Лист22!$C$18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92-4D11-8B1F-C43B84B83F28}"/>
            </c:ext>
          </c:extLst>
        </c:ser>
        <c:ser>
          <c:idx val="2"/>
          <c:order val="2"/>
          <c:tx>
            <c:strRef>
              <c:f>Лист22!$C$19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92-4D11-8B1F-C43B84B8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507200"/>
        <c:axId val="137508736"/>
        <c:axId val="0"/>
      </c:bar3DChart>
      <c:catAx>
        <c:axId val="13750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508736"/>
        <c:crosses val="autoZero"/>
        <c:auto val="1"/>
        <c:lblAlgn val="ctr"/>
        <c:lblOffset val="100"/>
        <c:noMultiLvlLbl val="0"/>
      </c:catAx>
      <c:valAx>
        <c:axId val="1375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50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94-4BEC-935D-41A8BE0F66B1}"/>
            </c:ext>
          </c:extLst>
        </c:ser>
        <c:ser>
          <c:idx val="1"/>
          <c:order val="1"/>
          <c:tx>
            <c:strRef>
              <c:f>Лист23!$C$18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94-4BEC-935D-41A8BE0F66B1}"/>
            </c:ext>
          </c:extLst>
        </c:ser>
        <c:ser>
          <c:idx val="2"/>
          <c:order val="2"/>
          <c:tx>
            <c:strRef>
              <c:f>Лист23!$C$19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94-4BEC-935D-41A8BE0F6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372800"/>
        <c:axId val="137374336"/>
        <c:axId val="0"/>
      </c:bar3DChart>
      <c:catAx>
        <c:axId val="13737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374336"/>
        <c:crosses val="autoZero"/>
        <c:auto val="1"/>
        <c:lblAlgn val="ctr"/>
        <c:lblOffset val="100"/>
        <c:noMultiLvlLbl val="0"/>
      </c:catAx>
      <c:valAx>
        <c:axId val="13737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37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3-45E4-972C-A7E1BDEBEAE1}"/>
            </c:ext>
          </c:extLst>
        </c:ser>
        <c:ser>
          <c:idx val="1"/>
          <c:order val="1"/>
          <c:tx>
            <c:strRef>
              <c:f>Лист24!$C$18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C3-45E4-972C-A7E1BDEBEAE1}"/>
            </c:ext>
          </c:extLst>
        </c:ser>
        <c:ser>
          <c:idx val="2"/>
          <c:order val="2"/>
          <c:tx>
            <c:strRef>
              <c:f>Лист24!$C$19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C3-45E4-972C-A7E1BDEBE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582464"/>
        <c:axId val="137584000"/>
        <c:axId val="0"/>
      </c:bar3DChart>
      <c:catAx>
        <c:axId val="13758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584000"/>
        <c:crosses val="autoZero"/>
        <c:auto val="1"/>
        <c:lblAlgn val="ctr"/>
        <c:lblOffset val="100"/>
        <c:noMultiLvlLbl val="0"/>
      </c:catAx>
      <c:valAx>
        <c:axId val="13758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58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AA-426F-BCAE-323E3B3BE615}"/>
            </c:ext>
          </c:extLst>
        </c:ser>
        <c:ser>
          <c:idx val="1"/>
          <c:order val="1"/>
          <c:tx>
            <c:strRef>
              <c:f>Лист25!$C$18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AA-426F-BCAE-323E3B3BE615}"/>
            </c:ext>
          </c:extLst>
        </c:ser>
        <c:ser>
          <c:idx val="2"/>
          <c:order val="2"/>
          <c:tx>
            <c:strRef>
              <c:f>Лист25!$C$19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1AA-426F-BCAE-323E3B3BE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722432"/>
        <c:axId val="194728320"/>
        <c:axId val="0"/>
      </c:bar3DChart>
      <c:catAx>
        <c:axId val="19472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728320"/>
        <c:crosses val="autoZero"/>
        <c:auto val="1"/>
        <c:lblAlgn val="ctr"/>
        <c:lblOffset val="100"/>
        <c:noMultiLvlLbl val="0"/>
      </c:catAx>
      <c:valAx>
        <c:axId val="19472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72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E5-448E-A77B-659642664DBB}"/>
            </c:ext>
          </c:extLst>
        </c:ser>
        <c:ser>
          <c:idx val="1"/>
          <c:order val="1"/>
          <c:tx>
            <c:strRef>
              <c:f>Лист26!$C$18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E5-448E-A77B-659642664DBB}"/>
            </c:ext>
          </c:extLst>
        </c:ser>
        <c:ser>
          <c:idx val="2"/>
          <c:order val="2"/>
          <c:tx>
            <c:strRef>
              <c:f>Лист26!$C$19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E5-448E-A77B-659642664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805120"/>
        <c:axId val="194811008"/>
        <c:axId val="0"/>
      </c:bar3DChart>
      <c:catAx>
        <c:axId val="19480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811008"/>
        <c:crosses val="autoZero"/>
        <c:auto val="1"/>
        <c:lblAlgn val="ctr"/>
        <c:lblOffset val="100"/>
        <c:noMultiLvlLbl val="0"/>
      </c:catAx>
      <c:valAx>
        <c:axId val="19481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80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0A-48DD-A28F-5730A9D39FB8}"/>
            </c:ext>
          </c:extLst>
        </c:ser>
        <c:ser>
          <c:idx val="1"/>
          <c:order val="1"/>
          <c:tx>
            <c:strRef>
              <c:f>Лист27!$C$18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F0A-48DD-A28F-5730A9D39FB8}"/>
            </c:ext>
          </c:extLst>
        </c:ser>
        <c:ser>
          <c:idx val="2"/>
          <c:order val="2"/>
          <c:tx>
            <c:strRef>
              <c:f>Лист27!$C$19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F0A-48DD-A28F-5730A9D3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859392"/>
        <c:axId val="194860928"/>
        <c:axId val="0"/>
      </c:bar3DChart>
      <c:catAx>
        <c:axId val="19485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860928"/>
        <c:crosses val="autoZero"/>
        <c:auto val="1"/>
        <c:lblAlgn val="ctr"/>
        <c:lblOffset val="100"/>
        <c:noMultiLvlLbl val="0"/>
      </c:catAx>
      <c:valAx>
        <c:axId val="1948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85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промежут!$D$18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промежут!$E$17:$J$17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промежут!$E$18:$J$18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1F-4123-A7EB-9DA529F33364}"/>
            </c:ext>
          </c:extLst>
        </c:ser>
        <c:ser>
          <c:idx val="1"/>
          <c:order val="1"/>
          <c:tx>
            <c:strRef>
              <c:f>промежут!$D$19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промежут!$E$17:$J$17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промежут!$E$19:$J$19</c:f>
              <c:numCache>
                <c:formatCode>General</c:formatCode>
                <c:ptCount val="6"/>
                <c:pt idx="0">
                  <c:v>100</c:v>
                </c:pt>
                <c:pt idx="2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1F-4123-A7EB-9DA529F33364}"/>
            </c:ext>
          </c:extLst>
        </c:ser>
        <c:ser>
          <c:idx val="2"/>
          <c:order val="2"/>
          <c:tx>
            <c:strRef>
              <c:f>промежут!$D$20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промежут!$E$17:$J$17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промежут!$E$20:$J$20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61F-4123-A7EB-9DA529F33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783296"/>
        <c:axId val="193784832"/>
      </c:barChart>
      <c:catAx>
        <c:axId val="1937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784832"/>
        <c:crosses val="autoZero"/>
        <c:auto val="1"/>
        <c:lblAlgn val="ctr"/>
        <c:lblOffset val="100"/>
        <c:noMultiLvlLbl val="0"/>
      </c:catAx>
      <c:valAx>
        <c:axId val="19378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78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2D-4A30-93C9-EF0C9C51D699}"/>
            </c:ext>
          </c:extLst>
        </c:ser>
        <c:ser>
          <c:idx val="1"/>
          <c:order val="1"/>
          <c:tx>
            <c:strRef>
              <c:f>Лист28!$C$18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2D-4A30-93C9-EF0C9C51D699}"/>
            </c:ext>
          </c:extLst>
        </c:ser>
        <c:ser>
          <c:idx val="2"/>
          <c:order val="2"/>
          <c:tx>
            <c:strRef>
              <c:f>Лист28!$C$19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2D-4A30-93C9-EF0C9C51D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982464"/>
        <c:axId val="195984000"/>
        <c:axId val="0"/>
      </c:bar3DChart>
      <c:catAx>
        <c:axId val="19598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5984000"/>
        <c:crosses val="autoZero"/>
        <c:auto val="1"/>
        <c:lblAlgn val="ctr"/>
        <c:lblOffset val="100"/>
        <c:noMultiLvlLbl val="0"/>
      </c:catAx>
      <c:valAx>
        <c:axId val="19598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598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3C-4493-8683-3FCCAE87E037}"/>
            </c:ext>
          </c:extLst>
        </c:ser>
        <c:ser>
          <c:idx val="1"/>
          <c:order val="1"/>
          <c:tx>
            <c:strRef>
              <c:f>Лист29!$C$18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3C-4493-8683-3FCCAE87E037}"/>
            </c:ext>
          </c:extLst>
        </c:ser>
        <c:ser>
          <c:idx val="2"/>
          <c:order val="2"/>
          <c:tx>
            <c:strRef>
              <c:f>Лист29!$C$19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83C-4493-8683-3FCCAE87E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6327296"/>
        <c:axId val="196328832"/>
        <c:axId val="0"/>
      </c:bar3DChart>
      <c:catAx>
        <c:axId val="19632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328832"/>
        <c:crosses val="autoZero"/>
        <c:auto val="1"/>
        <c:lblAlgn val="ctr"/>
        <c:lblOffset val="100"/>
        <c:noMultiLvlLbl val="0"/>
      </c:catAx>
      <c:valAx>
        <c:axId val="19632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327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63-4327-A4EC-5722F08FD932}"/>
            </c:ext>
          </c:extLst>
        </c:ser>
        <c:ser>
          <c:idx val="1"/>
          <c:order val="1"/>
          <c:tx>
            <c:strRef>
              <c:f>Лист30!$C$18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63-4327-A4EC-5722F08FD932}"/>
            </c:ext>
          </c:extLst>
        </c:ser>
        <c:ser>
          <c:idx val="2"/>
          <c:order val="2"/>
          <c:tx>
            <c:strRef>
              <c:f>Лист30!$C$19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563-4327-A4EC-5722F08F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6070016"/>
        <c:axId val="196075904"/>
        <c:axId val="0"/>
      </c:bar3DChart>
      <c:catAx>
        <c:axId val="19607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075904"/>
        <c:crosses val="autoZero"/>
        <c:auto val="1"/>
        <c:lblAlgn val="ctr"/>
        <c:lblOffset val="100"/>
        <c:noMultiLvlLbl val="0"/>
      </c:catAx>
      <c:valAx>
        <c:axId val="1960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607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итог!$D$19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итог!$E$18:$J$18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итог!$E$19:$J$19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9D-4354-9285-0A1B325C9CA9}"/>
            </c:ext>
          </c:extLst>
        </c:ser>
        <c:ser>
          <c:idx val="1"/>
          <c:order val="1"/>
          <c:tx>
            <c:strRef>
              <c:f>итог!$D$20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итог!$E$18:$J$18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итог!$E$20:$J$20</c:f>
              <c:numCache>
                <c:formatCode>General</c:formatCode>
                <c:ptCount val="6"/>
                <c:pt idx="0">
                  <c:v>100</c:v>
                </c:pt>
                <c:pt idx="2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9D-4354-9285-0A1B325C9CA9}"/>
            </c:ext>
          </c:extLst>
        </c:ser>
        <c:ser>
          <c:idx val="2"/>
          <c:order val="2"/>
          <c:tx>
            <c:strRef>
              <c:f>итог!$D$21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итог!$E$18:$J$18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итог!$E$21:$J$21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9D-4354-9285-0A1B325C9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98368"/>
        <c:axId val="193899904"/>
      </c:barChart>
      <c:catAx>
        <c:axId val="1938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899904"/>
        <c:crosses val="autoZero"/>
        <c:auto val="1"/>
        <c:lblAlgn val="ctr"/>
        <c:lblOffset val="100"/>
        <c:noMultiLvlLbl val="0"/>
      </c:catAx>
      <c:valAx>
        <c:axId val="1938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389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Жамалов!$C$17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Жамалов!$D$16:$H$16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Жамалов!$D$17:$H$17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80-4B21-A4D1-40193D4B2853}"/>
            </c:ext>
          </c:extLst>
        </c:ser>
        <c:ser>
          <c:idx val="1"/>
          <c:order val="1"/>
          <c:tx>
            <c:strRef>
              <c:f>Жамалов!$C$18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Жамалов!$D$16:$H$16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Жамалов!$D$18:$H$18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80-4B21-A4D1-40193D4B2853}"/>
            </c:ext>
          </c:extLst>
        </c:ser>
        <c:ser>
          <c:idx val="2"/>
          <c:order val="2"/>
          <c:tx>
            <c:strRef>
              <c:f>Жамалов!$C$19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Жамалов!$D$16:$H$16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Жамалов!$D$19:$H$19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80-4B21-A4D1-40193D4B2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049152"/>
        <c:axId val="194050688"/>
        <c:axId val="0"/>
      </c:bar3DChart>
      <c:catAx>
        <c:axId val="19404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050688"/>
        <c:crosses val="autoZero"/>
        <c:auto val="1"/>
        <c:lblAlgn val="ctr"/>
        <c:lblOffset val="100"/>
        <c:noMultiLvlLbl val="0"/>
      </c:catAx>
      <c:valAx>
        <c:axId val="194050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04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AF-4977-9341-0ED3E69CF680}"/>
            </c:ext>
          </c:extLst>
        </c:ser>
        <c:ser>
          <c:idx val="1"/>
          <c:order val="1"/>
          <c:tx>
            <c:strRef>
              <c:f>Лист13!$C$18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AF-4977-9341-0ED3E69CF680}"/>
            </c:ext>
          </c:extLst>
        </c:ser>
        <c:ser>
          <c:idx val="2"/>
          <c:order val="2"/>
          <c:tx>
            <c:strRef>
              <c:f>Лист13!$C$19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CAF-4977-9341-0ED3E69CF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651264"/>
        <c:axId val="194652800"/>
        <c:axId val="0"/>
      </c:bar3DChart>
      <c:catAx>
        <c:axId val="19465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652800"/>
        <c:crosses val="autoZero"/>
        <c:auto val="1"/>
        <c:lblAlgn val="ctr"/>
        <c:lblOffset val="100"/>
        <c:noMultiLvlLbl val="0"/>
      </c:catAx>
      <c:valAx>
        <c:axId val="1946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65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3C-47DB-938C-FF66D179F87F}"/>
            </c:ext>
          </c:extLst>
        </c:ser>
        <c:ser>
          <c:idx val="1"/>
          <c:order val="1"/>
          <c:tx>
            <c:strRef>
              <c:f>Лист14!$C$18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3C-47DB-938C-FF66D179F87F}"/>
            </c:ext>
          </c:extLst>
        </c:ser>
        <c:ser>
          <c:idx val="2"/>
          <c:order val="2"/>
          <c:tx>
            <c:strRef>
              <c:f>Лист14!$C$19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63C-47DB-938C-FF66D179F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398720"/>
        <c:axId val="136400256"/>
        <c:axId val="0"/>
      </c:bar3DChart>
      <c:catAx>
        <c:axId val="13639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400256"/>
        <c:crosses val="autoZero"/>
        <c:auto val="1"/>
        <c:lblAlgn val="ctr"/>
        <c:lblOffset val="100"/>
        <c:noMultiLvlLbl val="0"/>
      </c:catAx>
      <c:valAx>
        <c:axId val="1364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39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E5-4839-B53D-B643E002E321}"/>
            </c:ext>
          </c:extLst>
        </c:ser>
        <c:ser>
          <c:idx val="1"/>
          <c:order val="1"/>
          <c:tx>
            <c:strRef>
              <c:f>Лист15!$C$18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E5-4839-B53D-B643E002E321}"/>
            </c:ext>
          </c:extLst>
        </c:ser>
        <c:ser>
          <c:idx val="2"/>
          <c:order val="2"/>
          <c:tx>
            <c:strRef>
              <c:f>Лист15!$C$19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E5-4839-B53D-B643E002E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444544"/>
        <c:axId val="136909184"/>
        <c:axId val="0"/>
      </c:bar3DChart>
      <c:catAx>
        <c:axId val="13644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909184"/>
        <c:crosses val="autoZero"/>
        <c:auto val="1"/>
        <c:lblAlgn val="ctr"/>
        <c:lblOffset val="100"/>
        <c:noMultiLvlLbl val="0"/>
      </c:catAx>
      <c:valAx>
        <c:axId val="13690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44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EB-4983-A205-5AA568FB97B8}"/>
            </c:ext>
          </c:extLst>
        </c:ser>
        <c:ser>
          <c:idx val="1"/>
          <c:order val="1"/>
          <c:tx>
            <c:strRef>
              <c:f>Лист16!$C$18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EB-4983-A205-5AA568FB97B8}"/>
            </c:ext>
          </c:extLst>
        </c:ser>
        <c:ser>
          <c:idx val="2"/>
          <c:order val="2"/>
          <c:tx>
            <c:strRef>
              <c:f>Лист16!$C$19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6EB-4983-A205-5AA568FB9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067904"/>
        <c:axId val="137073792"/>
        <c:axId val="0"/>
      </c:bar3DChart>
      <c:catAx>
        <c:axId val="1370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073792"/>
        <c:crosses val="autoZero"/>
        <c:auto val="1"/>
        <c:lblAlgn val="ctr"/>
        <c:lblOffset val="100"/>
        <c:noMultiLvlLbl val="0"/>
      </c:catAx>
      <c:valAx>
        <c:axId val="13707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06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EB-48E0-8776-9429BAB24950}"/>
            </c:ext>
          </c:extLst>
        </c:ser>
        <c:ser>
          <c:idx val="1"/>
          <c:order val="1"/>
          <c:tx>
            <c:strRef>
              <c:f>Лист17!$C$18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EB-48E0-8776-9429BAB24950}"/>
            </c:ext>
          </c:extLst>
        </c:ser>
        <c:ser>
          <c:idx val="2"/>
          <c:order val="2"/>
          <c:tx>
            <c:strRef>
              <c:f>Лист17!$C$19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EB-48E0-8776-9429BAB24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003776"/>
        <c:axId val="137005312"/>
        <c:axId val="0"/>
      </c:bar3DChart>
      <c:catAx>
        <c:axId val="13700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005312"/>
        <c:crosses val="autoZero"/>
        <c:auto val="1"/>
        <c:lblAlgn val="ctr"/>
        <c:lblOffset val="100"/>
        <c:noMultiLvlLbl val="0"/>
      </c:catAx>
      <c:valAx>
        <c:axId val="13700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700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5521</xdr:colOff>
      <xdr:row>45</xdr:row>
      <xdr:rowOff>8834</xdr:rowOff>
    </xdr:from>
    <xdr:to>
      <xdr:col>19</xdr:col>
      <xdr:colOff>193260</xdr:colOff>
      <xdr:row>56</xdr:row>
      <xdr:rowOff>96629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3072</xdr:colOff>
      <xdr:row>7</xdr:row>
      <xdr:rowOff>875685</xdr:rowOff>
    </xdr:from>
    <xdr:to>
      <xdr:col>13</xdr:col>
      <xdr:colOff>860321</xdr:colOff>
      <xdr:row>12</xdr:row>
      <xdr:rowOff>65753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37523</xdr:colOff>
      <xdr:row>7</xdr:row>
      <xdr:rowOff>865909</xdr:rowOff>
    </xdr:from>
    <xdr:to>
      <xdr:col>13</xdr:col>
      <xdr:colOff>404090</xdr:colOff>
      <xdr:row>12</xdr:row>
      <xdr:rowOff>87168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138546</xdr:colOff>
      <xdr:row>8</xdr:row>
      <xdr:rowOff>69273</xdr:rowOff>
    </xdr:from>
    <xdr:to>
      <xdr:col>13</xdr:col>
      <xdr:colOff>1627909</xdr:colOff>
      <xdr:row>12</xdr:row>
      <xdr:rowOff>176646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589471</xdr:colOff>
      <xdr:row>8</xdr:row>
      <xdr:rowOff>17972</xdr:rowOff>
    </xdr:from>
    <xdr:to>
      <xdr:col>13</xdr:col>
      <xdr:colOff>2084716</xdr:colOff>
      <xdr:row>13</xdr:row>
      <xdr:rowOff>41694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86265</xdr:colOff>
      <xdr:row>7</xdr:row>
      <xdr:rowOff>826698</xdr:rowOff>
    </xdr:from>
    <xdr:to>
      <xdr:col>13</xdr:col>
      <xdr:colOff>2120661</xdr:colOff>
      <xdr:row>12</xdr:row>
      <xdr:rowOff>59666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103909</xdr:colOff>
      <xdr:row>8</xdr:row>
      <xdr:rowOff>17318</xdr:rowOff>
    </xdr:from>
    <xdr:to>
      <xdr:col>13</xdr:col>
      <xdr:colOff>1905000</xdr:colOff>
      <xdr:row>12</xdr:row>
      <xdr:rowOff>159327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556137</xdr:colOff>
      <xdr:row>8</xdr:row>
      <xdr:rowOff>230444</xdr:rowOff>
    </xdr:from>
    <xdr:to>
      <xdr:col>13</xdr:col>
      <xdr:colOff>1290484</xdr:colOff>
      <xdr:row>13</xdr:row>
      <xdr:rowOff>19665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103605</xdr:colOff>
      <xdr:row>7</xdr:row>
      <xdr:rowOff>802105</xdr:rowOff>
    </xdr:from>
    <xdr:to>
      <xdr:col>13</xdr:col>
      <xdr:colOff>2055394</xdr:colOff>
      <xdr:row>12</xdr:row>
      <xdr:rowOff>151732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63499</xdr:colOff>
      <xdr:row>7</xdr:row>
      <xdr:rowOff>587375</xdr:rowOff>
    </xdr:from>
    <xdr:to>
      <xdr:col>13</xdr:col>
      <xdr:colOff>1857374</xdr:colOff>
      <xdr:row>11</xdr:row>
      <xdr:rowOff>101600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20836</xdr:colOff>
      <xdr:row>7</xdr:row>
      <xdr:rowOff>684610</xdr:rowOff>
    </xdr:from>
    <xdr:to>
      <xdr:col>13</xdr:col>
      <xdr:colOff>1309688</xdr:colOff>
      <xdr:row>13</xdr:row>
      <xdr:rowOff>61913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16</xdr:row>
      <xdr:rowOff>9525</xdr:rowOff>
    </xdr:from>
    <xdr:to>
      <xdr:col>18</xdr:col>
      <xdr:colOff>228600</xdr:colOff>
      <xdr:row>25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5952</xdr:colOff>
      <xdr:row>8</xdr:row>
      <xdr:rowOff>44649</xdr:rowOff>
    </xdr:from>
    <xdr:to>
      <xdr:col>13</xdr:col>
      <xdr:colOff>1413866</xdr:colOff>
      <xdr:row>12</xdr:row>
      <xdr:rowOff>106561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7</xdr:row>
      <xdr:rowOff>365125</xdr:rowOff>
    </xdr:from>
    <xdr:to>
      <xdr:col>13</xdr:col>
      <xdr:colOff>2301874</xdr:colOff>
      <xdr:row>12</xdr:row>
      <xdr:rowOff>6350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36764</xdr:colOff>
      <xdr:row>7</xdr:row>
      <xdr:rowOff>451184</xdr:rowOff>
    </xdr:from>
    <xdr:to>
      <xdr:col>13</xdr:col>
      <xdr:colOff>2255921</xdr:colOff>
      <xdr:row>12</xdr:row>
      <xdr:rowOff>68179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16</xdr:row>
      <xdr:rowOff>64052</xdr:rowOff>
    </xdr:from>
    <xdr:to>
      <xdr:col>19</xdr:col>
      <xdr:colOff>414131</xdr:colOff>
      <xdr:row>27</xdr:row>
      <xdr:rowOff>13804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334976</xdr:colOff>
      <xdr:row>6</xdr:row>
      <xdr:rowOff>1701347</xdr:rowOff>
    </xdr:from>
    <xdr:to>
      <xdr:col>17</xdr:col>
      <xdr:colOff>181676</xdr:colOff>
      <xdr:row>10</xdr:row>
      <xdr:rowOff>88924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598331</xdr:colOff>
      <xdr:row>8</xdr:row>
      <xdr:rowOff>457199</xdr:rowOff>
    </xdr:from>
    <xdr:to>
      <xdr:col>13</xdr:col>
      <xdr:colOff>1543050</xdr:colOff>
      <xdr:row>13</xdr:row>
      <xdr:rowOff>97126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319895</xdr:colOff>
      <xdr:row>7</xdr:row>
      <xdr:rowOff>736839</xdr:rowOff>
    </xdr:from>
    <xdr:to>
      <xdr:col>13</xdr:col>
      <xdr:colOff>1275989</xdr:colOff>
      <xdr:row>12</xdr:row>
      <xdr:rowOff>149525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86264</xdr:colOff>
      <xdr:row>7</xdr:row>
      <xdr:rowOff>862641</xdr:rowOff>
    </xdr:from>
    <xdr:to>
      <xdr:col>13</xdr:col>
      <xdr:colOff>2012829</xdr:colOff>
      <xdr:row>12</xdr:row>
      <xdr:rowOff>167496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</xdr:row>
      <xdr:rowOff>381000</xdr:rowOff>
    </xdr:from>
    <xdr:to>
      <xdr:col>13</xdr:col>
      <xdr:colOff>228600</xdr:colOff>
      <xdr:row>12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64523</xdr:colOff>
      <xdr:row>8</xdr:row>
      <xdr:rowOff>61452</xdr:rowOff>
    </xdr:from>
    <xdr:to>
      <xdr:col>13</xdr:col>
      <xdr:colOff>952499</xdr:colOff>
      <xdr:row>13</xdr:row>
      <xdr:rowOff>50391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4"/>
  <sheetViews>
    <sheetView zoomScale="69" zoomScaleNormal="69" workbookViewId="0">
      <selection activeCell="P17" sqref="P17"/>
    </sheetView>
  </sheetViews>
  <sheetFormatPr defaultRowHeight="15" x14ac:dyDescent="0.25"/>
  <cols>
    <col min="4" max="4" width="26.140625" customWidth="1"/>
  </cols>
  <sheetData>
    <row r="5" spans="2:13" x14ac:dyDescent="0.25">
      <c r="B5" s="45" t="s">
        <v>15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2:13" x14ac:dyDescent="0.25">
      <c r="B6" s="45" t="s">
        <v>16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2:13" x14ac:dyDescent="0.25">
      <c r="B7" s="45" t="s">
        <v>17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41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93</v>
      </c>
      <c r="E10" s="12">
        <v>2</v>
      </c>
      <c r="F10" s="12">
        <v>2</v>
      </c>
      <c r="G10" s="12">
        <v>2</v>
      </c>
      <c r="H10" s="12">
        <v>1</v>
      </c>
      <c r="I10" s="27">
        <v>0</v>
      </c>
      <c r="J10" s="13">
        <f t="shared" ref="J10" si="0">SUM(E10:I10)</f>
        <v>7</v>
      </c>
      <c r="K10" s="14">
        <f>AVERAGE(E10,F10,G10,H10)</f>
        <v>1.75</v>
      </c>
      <c r="L10" s="37" t="str">
        <f>IF(E10="","",VLOOKUP(K10,$K$72:$L$74,2,TRUE))</f>
        <v>ІІ ур</v>
      </c>
      <c r="M10" s="6"/>
    </row>
    <row r="11" spans="2:13" x14ac:dyDescent="0.25">
      <c r="B11" s="6"/>
      <c r="C11" s="31">
        <v>2</v>
      </c>
      <c r="D11" s="32" t="s">
        <v>94</v>
      </c>
      <c r="E11" s="33">
        <v>2</v>
      </c>
      <c r="F11" s="33">
        <v>2</v>
      </c>
      <c r="G11" s="33">
        <v>2</v>
      </c>
      <c r="H11" s="32">
        <v>1</v>
      </c>
      <c r="I11" s="34">
        <v>0</v>
      </c>
      <c r="J11" s="35">
        <v>7</v>
      </c>
      <c r="K11" s="36">
        <v>1.75</v>
      </c>
      <c r="L11" s="15" t="str">
        <f t="shared" ref="L11" si="1">IF(E11="","",VLOOKUP(K11,$K$71:$L$73,2,TRUE))</f>
        <v>ІІ ур</v>
      </c>
      <c r="M11" s="6"/>
    </row>
    <row r="12" spans="2:13" x14ac:dyDescent="0.25">
      <c r="C12" s="40"/>
      <c r="D12" s="38"/>
      <c r="E12" s="46"/>
      <c r="F12" s="46"/>
      <c r="G12" s="46"/>
      <c r="H12" s="38"/>
      <c r="I12" s="46"/>
      <c r="J12" s="46"/>
      <c r="K12" s="46"/>
      <c r="L12" s="47"/>
      <c r="M12" s="6"/>
    </row>
    <row r="13" spans="2:13" x14ac:dyDescent="0.25">
      <c r="C13" s="48" t="s">
        <v>27</v>
      </c>
      <c r="D13" s="49"/>
      <c r="E13" s="49"/>
      <c r="F13" s="49"/>
      <c r="G13" s="50"/>
      <c r="H13" s="16">
        <v>2</v>
      </c>
      <c r="I13" s="48"/>
      <c r="J13" s="49"/>
      <c r="K13" s="49"/>
      <c r="L13" s="50"/>
      <c r="M13" s="6"/>
    </row>
    <row r="14" spans="2:13" x14ac:dyDescent="0.25">
      <c r="C14" s="41" t="s">
        <v>28</v>
      </c>
      <c r="D14" s="41"/>
      <c r="E14" s="17">
        <f>COUNTIF(L10:L10,"І ур")</f>
        <v>0</v>
      </c>
      <c r="F14" s="42" t="s">
        <v>29</v>
      </c>
      <c r="G14" s="42"/>
      <c r="H14" s="18">
        <v>2</v>
      </c>
      <c r="I14" s="51" t="s">
        <v>30</v>
      </c>
      <c r="J14" s="52"/>
      <c r="K14" s="17">
        <f>COUNTIF(L10:L10,"ІІІ ур")</f>
        <v>0</v>
      </c>
      <c r="L14" s="19"/>
      <c r="M14" s="6"/>
    </row>
    <row r="15" spans="2:13" x14ac:dyDescent="0.25">
      <c r="C15" s="43" t="s">
        <v>31</v>
      </c>
      <c r="D15" s="43"/>
      <c r="E15" s="20">
        <f>(E14/H13)*100</f>
        <v>0</v>
      </c>
      <c r="F15" s="43" t="s">
        <v>32</v>
      </c>
      <c r="G15" s="43"/>
      <c r="H15" s="20">
        <f>(H14/H13)*100</f>
        <v>100</v>
      </c>
      <c r="I15" s="53" t="s">
        <v>33</v>
      </c>
      <c r="J15" s="44"/>
      <c r="K15" s="20">
        <f>(K14/H13)*100</f>
        <v>0</v>
      </c>
      <c r="L15" s="21"/>
      <c r="M15" s="6"/>
    </row>
    <row r="16" spans="2:13" x14ac:dyDescent="0.25">
      <c r="M16" s="6"/>
    </row>
    <row r="17" spans="4:13" x14ac:dyDescent="0.25">
      <c r="D17" s="22"/>
      <c r="E17" s="44" t="s">
        <v>12</v>
      </c>
      <c r="F17" s="43"/>
      <c r="G17" s="43" t="s">
        <v>13</v>
      </c>
      <c r="H17" s="43"/>
      <c r="I17" s="53" t="s">
        <v>14</v>
      </c>
      <c r="J17" s="44"/>
      <c r="M17" s="6"/>
    </row>
    <row r="18" spans="4:13" ht="30" x14ac:dyDescent="0.25">
      <c r="D18" s="23" t="s">
        <v>31</v>
      </c>
      <c r="E18" s="38">
        <f>E15</f>
        <v>0</v>
      </c>
      <c r="F18" s="39"/>
      <c r="G18" s="40"/>
      <c r="H18" s="39"/>
      <c r="I18" s="40"/>
      <c r="J18" s="39"/>
      <c r="M18" s="6"/>
    </row>
    <row r="19" spans="4:13" ht="30" x14ac:dyDescent="0.25">
      <c r="D19" s="23" t="s">
        <v>32</v>
      </c>
      <c r="E19" s="40">
        <f>H15</f>
        <v>100</v>
      </c>
      <c r="F19" s="39"/>
      <c r="G19" s="40"/>
      <c r="H19" s="39"/>
      <c r="I19" s="40"/>
      <c r="J19" s="39"/>
    </row>
    <row r="20" spans="4:13" ht="30" x14ac:dyDescent="0.25">
      <c r="D20" s="23" t="s">
        <v>33</v>
      </c>
      <c r="E20" s="40">
        <f>K15</f>
        <v>0</v>
      </c>
      <c r="F20" s="39"/>
      <c r="G20" s="40"/>
      <c r="H20" s="39"/>
      <c r="I20" s="40"/>
      <c r="J20" s="39"/>
    </row>
    <row r="44" ht="81.75" customHeight="1" x14ac:dyDescent="0.25"/>
    <row r="46" ht="15" customHeight="1" x14ac:dyDescent="0.25"/>
    <row r="47" ht="36.75" customHeight="1" x14ac:dyDescent="0.25"/>
    <row r="48" ht="41.25" customHeight="1" x14ac:dyDescent="0.25"/>
    <row r="49" ht="36.75" customHeight="1" x14ac:dyDescent="0.25"/>
    <row r="72" spans="11:12" x14ac:dyDescent="0.25">
      <c r="K72" s="24">
        <v>1</v>
      </c>
      <c r="L72" s="24" t="s">
        <v>34</v>
      </c>
    </row>
    <row r="73" spans="11:12" x14ac:dyDescent="0.25">
      <c r="K73" s="24">
        <v>1.6</v>
      </c>
      <c r="L73" s="24" t="s">
        <v>35</v>
      </c>
    </row>
    <row r="74" spans="11:12" x14ac:dyDescent="0.25">
      <c r="K74" s="24">
        <v>2.6</v>
      </c>
      <c r="L74" s="24" t="s">
        <v>36</v>
      </c>
    </row>
  </sheetData>
  <mergeCells count="24">
    <mergeCell ref="I14:J14"/>
    <mergeCell ref="I20:J20"/>
    <mergeCell ref="I19:J19"/>
    <mergeCell ref="I18:J18"/>
    <mergeCell ref="I17:J17"/>
    <mergeCell ref="I15:J15"/>
    <mergeCell ref="B5:M5"/>
    <mergeCell ref="B6:M6"/>
    <mergeCell ref="B7:M7"/>
    <mergeCell ref="C12:L12"/>
    <mergeCell ref="C13:G13"/>
    <mergeCell ref="I13:L13"/>
    <mergeCell ref="C14:D14"/>
    <mergeCell ref="F14:G14"/>
    <mergeCell ref="C15:D15"/>
    <mergeCell ref="F15:G15"/>
    <mergeCell ref="E17:F17"/>
    <mergeCell ref="G17:H17"/>
    <mergeCell ref="E18:F18"/>
    <mergeCell ref="G18:H18"/>
    <mergeCell ref="E19:F19"/>
    <mergeCell ref="G19:H19"/>
    <mergeCell ref="E20:F20"/>
    <mergeCell ref="G20:H2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62:R76"/>
  <sheetViews>
    <sheetView topLeftCell="H1" zoomScale="71" zoomScaleNormal="71" workbookViewId="0">
      <selection activeCell="C2" sqref="C2:G37"/>
    </sheetView>
  </sheetViews>
  <sheetFormatPr defaultRowHeight="15" x14ac:dyDescent="0.25"/>
  <cols>
    <col min="3" max="3" width="19.42578125" customWidth="1"/>
    <col min="4" max="7" width="30.7109375" customWidth="1"/>
    <col min="8" max="8" width="19.85546875" customWidth="1"/>
    <col min="10" max="10" width="36.28515625" customWidth="1"/>
    <col min="12" max="12" width="36.7109375" customWidth="1"/>
    <col min="14" max="14" width="36.7109375" customWidth="1"/>
    <col min="16" max="16" width="36.5703125" customWidth="1"/>
    <col min="18" max="18" width="36.5703125" customWidth="1"/>
  </cols>
  <sheetData>
    <row r="62" spans="9:18" x14ac:dyDescent="0.25">
      <c r="J62" t="s">
        <v>5</v>
      </c>
      <c r="L62" t="s">
        <v>6</v>
      </c>
      <c r="N62" t="s">
        <v>7</v>
      </c>
      <c r="P62" t="s">
        <v>8</v>
      </c>
      <c r="R62" t="s">
        <v>10</v>
      </c>
    </row>
    <row r="64" spans="9:18" ht="60" customHeight="1" x14ac:dyDescent="0.25">
      <c r="I64" s="22">
        <v>1</v>
      </c>
      <c r="J64" s="2" t="s">
        <v>42</v>
      </c>
      <c r="K64" s="22">
        <v>1</v>
      </c>
      <c r="L64" s="2" t="s">
        <v>45</v>
      </c>
      <c r="M64" s="26">
        <v>1</v>
      </c>
      <c r="N64" s="2" t="s">
        <v>48</v>
      </c>
      <c r="O64" s="2">
        <v>1</v>
      </c>
      <c r="P64" s="2" t="s">
        <v>49</v>
      </c>
      <c r="Q64" s="2">
        <v>1</v>
      </c>
      <c r="R64" s="2" t="s">
        <v>50</v>
      </c>
    </row>
    <row r="65" spans="9:18" ht="204.75" x14ac:dyDescent="0.25">
      <c r="I65" s="22">
        <v>1.6</v>
      </c>
      <c r="J65" s="2" t="s">
        <v>43</v>
      </c>
      <c r="K65" s="22">
        <v>1.6</v>
      </c>
      <c r="L65" s="2" t="s">
        <v>46</v>
      </c>
      <c r="M65" s="22">
        <v>1.6</v>
      </c>
      <c r="N65" s="2" t="s">
        <v>51</v>
      </c>
      <c r="O65" s="22">
        <v>1.6</v>
      </c>
      <c r="P65" s="2" t="s">
        <v>52</v>
      </c>
      <c r="Q65" s="22">
        <v>1.6</v>
      </c>
      <c r="R65" s="2" t="s">
        <v>53</v>
      </c>
    </row>
    <row r="66" spans="9:18" ht="236.25" x14ac:dyDescent="0.25">
      <c r="I66" s="22">
        <v>2.6</v>
      </c>
      <c r="J66" s="2" t="s">
        <v>44</v>
      </c>
      <c r="K66" s="22">
        <v>2.6</v>
      </c>
      <c r="L66" s="2" t="s">
        <v>47</v>
      </c>
      <c r="M66" s="22">
        <v>2.6</v>
      </c>
      <c r="N66" s="2" t="s">
        <v>54</v>
      </c>
      <c r="O66" s="22">
        <v>2.6</v>
      </c>
      <c r="P66" s="2" t="s">
        <v>55</v>
      </c>
      <c r="Q66" s="22">
        <v>2.6</v>
      </c>
      <c r="R66" s="2" t="s">
        <v>56</v>
      </c>
    </row>
    <row r="69" spans="9:18" ht="220.5" x14ac:dyDescent="0.25">
      <c r="I69" s="22">
        <v>1</v>
      </c>
      <c r="J69" s="2" t="s">
        <v>57</v>
      </c>
      <c r="K69" s="22">
        <v>1</v>
      </c>
      <c r="L69" s="2" t="s">
        <v>58</v>
      </c>
      <c r="M69" s="26">
        <v>1</v>
      </c>
      <c r="N69" s="2" t="s">
        <v>59</v>
      </c>
      <c r="O69" s="2">
        <v>1</v>
      </c>
      <c r="P69" s="2" t="s">
        <v>60</v>
      </c>
      <c r="Q69" s="2">
        <v>1</v>
      </c>
      <c r="R69" s="2" t="s">
        <v>61</v>
      </c>
    </row>
    <row r="70" spans="9:18" ht="76.5" customHeight="1" x14ac:dyDescent="0.25">
      <c r="I70" s="22">
        <v>1.6</v>
      </c>
      <c r="J70" s="2" t="s">
        <v>62</v>
      </c>
      <c r="K70" s="22">
        <v>1.6</v>
      </c>
      <c r="L70" s="2" t="s">
        <v>63</v>
      </c>
      <c r="M70" s="22">
        <v>1.6</v>
      </c>
      <c r="N70" s="2" t="s">
        <v>64</v>
      </c>
      <c r="O70" s="22">
        <v>1.6</v>
      </c>
      <c r="P70" s="2" t="s">
        <v>65</v>
      </c>
      <c r="Q70" s="22">
        <v>1.6</v>
      </c>
      <c r="R70" s="2" t="s">
        <v>66</v>
      </c>
    </row>
    <row r="71" spans="9:18" ht="267.75" x14ac:dyDescent="0.25">
      <c r="I71" s="22">
        <v>2.6</v>
      </c>
      <c r="J71" s="2" t="s">
        <v>67</v>
      </c>
      <c r="K71" s="22">
        <v>2.6</v>
      </c>
      <c r="L71" s="2" t="s">
        <v>68</v>
      </c>
      <c r="M71" s="22">
        <v>2.6</v>
      </c>
      <c r="N71" s="2" t="s">
        <v>69</v>
      </c>
      <c r="O71" s="22">
        <v>2.6</v>
      </c>
      <c r="P71" s="2" t="s">
        <v>70</v>
      </c>
      <c r="Q71" s="22">
        <v>2.6</v>
      </c>
      <c r="R71" s="2" t="s">
        <v>71</v>
      </c>
    </row>
    <row r="74" spans="9:18" ht="57" customHeight="1" x14ac:dyDescent="0.25">
      <c r="I74" s="22">
        <v>1</v>
      </c>
      <c r="J74" s="2" t="s">
        <v>72</v>
      </c>
      <c r="K74" s="22">
        <v>1</v>
      </c>
      <c r="L74" s="2" t="s">
        <v>73</v>
      </c>
      <c r="M74" s="26">
        <v>1</v>
      </c>
      <c r="N74" s="2" t="s">
        <v>74</v>
      </c>
      <c r="O74" s="2">
        <v>1</v>
      </c>
      <c r="P74" s="2" t="s">
        <v>75</v>
      </c>
      <c r="Q74" s="2">
        <v>1</v>
      </c>
      <c r="R74" s="2" t="s">
        <v>76</v>
      </c>
    </row>
    <row r="75" spans="9:18" ht="236.25" x14ac:dyDescent="0.25">
      <c r="I75" s="22">
        <v>1.6</v>
      </c>
      <c r="J75" s="2" t="s">
        <v>77</v>
      </c>
      <c r="K75" s="22">
        <v>1.6</v>
      </c>
      <c r="L75" s="2" t="s">
        <v>78</v>
      </c>
      <c r="M75" s="22">
        <v>1.6</v>
      </c>
      <c r="N75" s="2" t="s">
        <v>79</v>
      </c>
      <c r="O75" s="22">
        <v>1.6</v>
      </c>
      <c r="P75" s="2" t="s">
        <v>80</v>
      </c>
      <c r="Q75" s="22">
        <v>1.6</v>
      </c>
      <c r="R75" s="2" t="s">
        <v>81</v>
      </c>
    </row>
    <row r="76" spans="9:18" ht="236.25" x14ac:dyDescent="0.25">
      <c r="I76" s="22">
        <v>2.6</v>
      </c>
      <c r="J76" s="2" t="s">
        <v>82</v>
      </c>
      <c r="K76" s="22">
        <v>2.6</v>
      </c>
      <c r="L76" s="2" t="s">
        <v>83</v>
      </c>
      <c r="M76" s="22">
        <v>2.6</v>
      </c>
      <c r="N76" s="2" t="s">
        <v>84</v>
      </c>
      <c r="O76" s="22">
        <v>2.6</v>
      </c>
      <c r="P76" s="2" t="s">
        <v>85</v>
      </c>
      <c r="Q76" s="22">
        <v>2.6</v>
      </c>
      <c r="R76" s="2" t="s">
        <v>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12" zoomScale="62" zoomScaleNormal="62" workbookViewId="0">
      <selection activeCell="I31" sqref="I31:O75"/>
    </sheetView>
  </sheetViews>
  <sheetFormatPr defaultRowHeight="15" x14ac:dyDescent="0.25"/>
  <cols>
    <col min="3" max="3" width="19.42578125" customWidth="1"/>
    <col min="4" max="7" width="30.7109375" customWidth="1"/>
    <col min="8" max="8" width="21.28515625" customWidth="1"/>
    <col min="10" max="10" width="37.140625" customWidth="1"/>
    <col min="12" max="12" width="36.42578125" customWidth="1"/>
    <col min="14" max="14" width="36.28515625" customWidth="1"/>
    <col min="16" max="16" width="37.28515625" customWidth="1"/>
    <col min="18" max="18" width="37" customWidth="1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78"/>
  <sheetViews>
    <sheetView topLeftCell="G1" zoomScale="66" zoomScaleNormal="66" workbookViewId="0">
      <selection activeCell="C3" sqref="C3:G36"/>
    </sheetView>
  </sheetViews>
  <sheetFormatPr defaultRowHeight="15" x14ac:dyDescent="0.25"/>
  <cols>
    <col min="3" max="3" width="19.85546875" customWidth="1"/>
    <col min="4" max="7" width="30.7109375" customWidth="1"/>
    <col min="8" max="8" width="17" customWidth="1"/>
    <col min="10" max="10" width="36.85546875" customWidth="1"/>
    <col min="12" max="12" width="37.42578125" customWidth="1"/>
    <col min="14" max="14" width="37.28515625" customWidth="1"/>
    <col min="16" max="16" width="36.5703125" customWidth="1"/>
    <col min="18" max="18" width="36.5703125" customWidth="1"/>
  </cols>
  <sheetData>
    <row r="2" spans="4:6" ht="15.75" x14ac:dyDescent="0.25">
      <c r="D2" s="54" t="s">
        <v>9</v>
      </c>
      <c r="E2" s="54"/>
      <c r="F2" s="54"/>
    </row>
    <row r="64" spans="10:18" x14ac:dyDescent="0.25">
      <c r="J64" t="s">
        <v>5</v>
      </c>
      <c r="L64" t="s">
        <v>6</v>
      </c>
      <c r="N64" t="s">
        <v>7</v>
      </c>
      <c r="P64" t="s">
        <v>8</v>
      </c>
      <c r="R64" t="s">
        <v>10</v>
      </c>
    </row>
    <row r="66" spans="9:18" ht="72.75" customHeight="1" x14ac:dyDescent="0.25">
      <c r="I66" s="22">
        <v>1</v>
      </c>
      <c r="J66" s="2" t="s">
        <v>42</v>
      </c>
      <c r="K66" s="22">
        <v>1</v>
      </c>
      <c r="L66" s="2" t="s">
        <v>45</v>
      </c>
      <c r="M66" s="26">
        <v>1</v>
      </c>
      <c r="N66" s="2" t="s">
        <v>48</v>
      </c>
      <c r="O66" s="2">
        <v>1</v>
      </c>
      <c r="P66" s="2" t="s">
        <v>49</v>
      </c>
      <c r="Q66" s="2">
        <v>1</v>
      </c>
      <c r="R66" s="2" t="s">
        <v>50</v>
      </c>
    </row>
    <row r="67" spans="9:18" ht="204.75" x14ac:dyDescent="0.25">
      <c r="I67" s="22">
        <v>1.6</v>
      </c>
      <c r="J67" s="2" t="s">
        <v>43</v>
      </c>
      <c r="K67" s="22">
        <v>1.6</v>
      </c>
      <c r="L67" s="2" t="s">
        <v>46</v>
      </c>
      <c r="M67" s="22">
        <v>1.6</v>
      </c>
      <c r="N67" s="2" t="s">
        <v>51</v>
      </c>
      <c r="O67" s="22">
        <v>1.6</v>
      </c>
      <c r="P67" s="2" t="s">
        <v>52</v>
      </c>
      <c r="Q67" s="22">
        <v>1.6</v>
      </c>
      <c r="R67" s="2" t="s">
        <v>53</v>
      </c>
    </row>
    <row r="68" spans="9:18" ht="236.25" x14ac:dyDescent="0.25">
      <c r="I68" s="22">
        <v>2.6</v>
      </c>
      <c r="J68" s="2" t="s">
        <v>44</v>
      </c>
      <c r="K68" s="22">
        <v>2.6</v>
      </c>
      <c r="L68" s="2" t="s">
        <v>47</v>
      </c>
      <c r="M68" s="22">
        <v>2.6</v>
      </c>
      <c r="N68" s="2" t="s">
        <v>54</v>
      </c>
      <c r="O68" s="22">
        <v>2.6</v>
      </c>
      <c r="P68" s="2" t="s">
        <v>55</v>
      </c>
      <c r="Q68" s="22">
        <v>2.6</v>
      </c>
      <c r="R68" s="2" t="s">
        <v>56</v>
      </c>
    </row>
    <row r="71" spans="9:18" ht="204.75" x14ac:dyDescent="0.25">
      <c r="I71" s="22">
        <v>1</v>
      </c>
      <c r="J71" s="2" t="s">
        <v>57</v>
      </c>
      <c r="K71" s="22">
        <v>1</v>
      </c>
      <c r="L71" s="2" t="s">
        <v>58</v>
      </c>
      <c r="M71" s="26">
        <v>1</v>
      </c>
      <c r="N71" s="2" t="s">
        <v>59</v>
      </c>
      <c r="O71" s="2">
        <v>1</v>
      </c>
      <c r="P71" s="2" t="s">
        <v>60</v>
      </c>
      <c r="Q71" s="2">
        <v>1</v>
      </c>
      <c r="R71" s="2" t="s">
        <v>61</v>
      </c>
    </row>
    <row r="72" spans="9:18" ht="80.25" customHeight="1" x14ac:dyDescent="0.25">
      <c r="I72" s="22">
        <v>1.6</v>
      </c>
      <c r="J72" s="2" t="s">
        <v>62</v>
      </c>
      <c r="K72" s="22">
        <v>1.6</v>
      </c>
      <c r="L72" s="2" t="s">
        <v>63</v>
      </c>
      <c r="M72" s="22">
        <v>1.6</v>
      </c>
      <c r="N72" s="2" t="s">
        <v>64</v>
      </c>
      <c r="O72" s="22">
        <v>1.6</v>
      </c>
      <c r="P72" s="2" t="s">
        <v>65</v>
      </c>
      <c r="Q72" s="22">
        <v>1.6</v>
      </c>
      <c r="R72" s="2" t="s">
        <v>66</v>
      </c>
    </row>
    <row r="73" spans="9:18" ht="252" x14ac:dyDescent="0.25">
      <c r="I73" s="22">
        <v>2.6</v>
      </c>
      <c r="J73" s="2" t="s">
        <v>67</v>
      </c>
      <c r="K73" s="22">
        <v>2.6</v>
      </c>
      <c r="L73" s="2" t="s">
        <v>68</v>
      </c>
      <c r="M73" s="22">
        <v>2.6</v>
      </c>
      <c r="N73" s="2" t="s">
        <v>69</v>
      </c>
      <c r="O73" s="22">
        <v>2.6</v>
      </c>
      <c r="P73" s="2" t="s">
        <v>70</v>
      </c>
      <c r="Q73" s="22">
        <v>2.6</v>
      </c>
      <c r="R73" s="2" t="s">
        <v>71</v>
      </c>
    </row>
    <row r="76" spans="9:18" ht="77.25" customHeight="1" x14ac:dyDescent="0.25">
      <c r="I76" s="22">
        <v>1</v>
      </c>
      <c r="J76" s="2" t="s">
        <v>72</v>
      </c>
      <c r="K76" s="22">
        <v>1</v>
      </c>
      <c r="L76" s="2" t="s">
        <v>73</v>
      </c>
      <c r="M76" s="26">
        <v>1</v>
      </c>
      <c r="N76" s="2" t="s">
        <v>74</v>
      </c>
      <c r="O76" s="2">
        <v>1</v>
      </c>
      <c r="P76" s="2" t="s">
        <v>75</v>
      </c>
      <c r="Q76" s="2">
        <v>1</v>
      </c>
      <c r="R76" s="2" t="s">
        <v>76</v>
      </c>
    </row>
    <row r="77" spans="9:18" ht="236.25" x14ac:dyDescent="0.25">
      <c r="I77" s="22">
        <v>1.6</v>
      </c>
      <c r="J77" s="2" t="s">
        <v>77</v>
      </c>
      <c r="K77" s="22">
        <v>1.6</v>
      </c>
      <c r="L77" s="2" t="s">
        <v>78</v>
      </c>
      <c r="M77" s="22">
        <v>1.6</v>
      </c>
      <c r="N77" s="2" t="s">
        <v>79</v>
      </c>
      <c r="O77" s="22">
        <v>1.6</v>
      </c>
      <c r="P77" s="2" t="s">
        <v>80</v>
      </c>
      <c r="Q77" s="22">
        <v>1.6</v>
      </c>
      <c r="R77" s="2" t="s">
        <v>81</v>
      </c>
    </row>
    <row r="78" spans="9:18" ht="220.5" x14ac:dyDescent="0.25">
      <c r="I78" s="22">
        <v>2.6</v>
      </c>
      <c r="J78" s="2" t="s">
        <v>82</v>
      </c>
      <c r="K78" s="22">
        <v>2.6</v>
      </c>
      <c r="L78" s="2" t="s">
        <v>83</v>
      </c>
      <c r="M78" s="22">
        <v>2.6</v>
      </c>
      <c r="N78" s="2" t="s">
        <v>84</v>
      </c>
      <c r="O78" s="22">
        <v>2.6</v>
      </c>
      <c r="P78" s="2" t="s">
        <v>85</v>
      </c>
      <c r="Q78" s="22">
        <v>2.6</v>
      </c>
      <c r="R78" s="2" t="s">
        <v>86</v>
      </c>
    </row>
  </sheetData>
  <mergeCells count="1">
    <mergeCell ref="D2:F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abSelected="1" zoomScale="50" zoomScaleNormal="50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9.140625" customWidth="1"/>
    <col min="10" max="10" width="36.28515625" customWidth="1"/>
    <col min="12" max="12" width="36.5703125" customWidth="1"/>
    <col min="14" max="14" width="36.5703125" customWidth="1"/>
    <col min="16" max="16" width="36.85546875" customWidth="1"/>
    <col min="18" max="18" width="36.285156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8.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20.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5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8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16.140625" customWidth="1"/>
    <col min="10" max="10" width="36.5703125" customWidth="1"/>
    <col min="12" max="12" width="36.7109375" customWidth="1"/>
    <col min="14" max="14" width="36.5703125" customWidth="1"/>
    <col min="16" max="16" width="37" customWidth="1"/>
    <col min="18" max="18" width="36.57031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20.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8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7.7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4" customWidth="1"/>
    <col min="10" max="10" width="36.5703125" customWidth="1"/>
    <col min="12" max="12" width="37.7109375" customWidth="1"/>
    <col min="14" max="14" width="37" customWidth="1"/>
    <col min="16" max="16" width="36.42578125" customWidth="1"/>
    <col min="18" max="18" width="36.425781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36.2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0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52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5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0" zoomScaleNormal="50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7.42578125" customWidth="1"/>
    <col min="10" max="10" width="36.5703125" customWidth="1"/>
    <col min="12" max="12" width="36.85546875" customWidth="1"/>
    <col min="14" max="14" width="36.85546875" customWidth="1"/>
    <col min="16" max="16" width="37" customWidth="1"/>
    <col min="18" max="18" width="37.285156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6.2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5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3.2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19.28515625" customWidth="1"/>
    <col min="10" max="10" width="37.28515625" customWidth="1"/>
    <col min="12" max="12" width="37.28515625" customWidth="1"/>
    <col min="14" max="14" width="37.28515625" customWidth="1"/>
    <col min="16" max="16" width="37.7109375" customWidth="1"/>
    <col min="18" max="18" width="36.57031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8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4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20" customWidth="1"/>
    <col min="10" max="10" width="37.140625" customWidth="1"/>
    <col min="12" max="12" width="37.42578125" customWidth="1"/>
    <col min="14" max="14" width="37.140625" customWidth="1"/>
    <col min="16" max="16" width="36.42578125" customWidth="1"/>
    <col min="18" max="18" width="36.710937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36.2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2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52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0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6" zoomScaleNormal="66" workbookViewId="0">
      <selection activeCell="I100" sqref="I100:R112"/>
    </sheetView>
  </sheetViews>
  <sheetFormatPr defaultRowHeight="15" x14ac:dyDescent="0.25"/>
  <cols>
    <col min="3" max="3" width="19.7109375" customWidth="1"/>
    <col min="4" max="7" width="30.7109375" customWidth="1"/>
    <col min="8" max="8" width="16" customWidth="1"/>
    <col min="10" max="10" width="36.140625" customWidth="1"/>
    <col min="12" max="12" width="37" customWidth="1"/>
    <col min="14" max="14" width="37.42578125" customWidth="1"/>
    <col min="16" max="16" width="37" customWidth="1"/>
    <col min="18" max="18" width="36.1406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75.7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6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6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4"/>
  <sheetViews>
    <sheetView topLeftCell="A6" zoomScale="80" zoomScaleNormal="80" workbookViewId="0">
      <selection activeCell="P12" sqref="P12"/>
    </sheetView>
  </sheetViews>
  <sheetFormatPr defaultRowHeight="15" x14ac:dyDescent="0.25"/>
  <cols>
    <col min="4" max="4" width="22.85546875" customWidth="1"/>
  </cols>
  <sheetData>
    <row r="5" spans="2:13" x14ac:dyDescent="0.25">
      <c r="B5" s="45" t="s">
        <v>15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2:13" x14ac:dyDescent="0.25">
      <c r="B6" s="45" t="s">
        <v>37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2:13" x14ac:dyDescent="0.25">
      <c r="B7" s="45" t="s">
        <v>17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41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95</v>
      </c>
      <c r="E10" s="12">
        <v>2</v>
      </c>
      <c r="F10" s="12">
        <v>2</v>
      </c>
      <c r="G10" s="12">
        <v>2</v>
      </c>
      <c r="H10" s="12">
        <v>3</v>
      </c>
      <c r="I10" s="27">
        <v>2</v>
      </c>
      <c r="J10" s="13">
        <f t="shared" ref="J10" si="0">SUM(E10:I10)</f>
        <v>11</v>
      </c>
      <c r="K10" s="14">
        <f>AVERAGE(E10,F10,G10,H10)</f>
        <v>2.25</v>
      </c>
      <c r="L10" s="15" t="str">
        <f t="shared" ref="L10:L11" si="1">IF(E10="","",VLOOKUP(K10,$K$72:$L$74,2,TRUE))</f>
        <v>ІІ ур</v>
      </c>
      <c r="M10" s="6"/>
    </row>
    <row r="11" spans="2:13" x14ac:dyDescent="0.25">
      <c r="B11" s="6"/>
      <c r="C11" s="31">
        <v>2</v>
      </c>
      <c r="D11" s="32" t="s">
        <v>94</v>
      </c>
      <c r="E11" s="33">
        <v>2</v>
      </c>
      <c r="F11" s="33">
        <v>2</v>
      </c>
      <c r="G11" s="33">
        <v>2</v>
      </c>
      <c r="H11" s="32">
        <v>3</v>
      </c>
      <c r="I11" s="34">
        <v>2</v>
      </c>
      <c r="J11" s="35">
        <v>11</v>
      </c>
      <c r="K11" s="36">
        <v>2.25</v>
      </c>
      <c r="L11" s="15" t="str">
        <f t="shared" si="1"/>
        <v>ІІ ур</v>
      </c>
      <c r="M11" s="6"/>
    </row>
    <row r="12" spans="2:13" x14ac:dyDescent="0.25">
      <c r="C12" s="40"/>
      <c r="D12" s="38"/>
      <c r="E12" s="46"/>
      <c r="F12" s="46"/>
      <c r="G12" s="46"/>
      <c r="H12" s="38"/>
      <c r="I12" s="46"/>
      <c r="J12" s="46"/>
      <c r="K12" s="46"/>
      <c r="L12" s="47"/>
    </row>
    <row r="13" spans="2:13" x14ac:dyDescent="0.25">
      <c r="C13" s="48" t="s">
        <v>27</v>
      </c>
      <c r="D13" s="49"/>
      <c r="E13" s="49"/>
      <c r="F13" s="49"/>
      <c r="G13" s="50"/>
      <c r="H13" s="16">
        <v>2</v>
      </c>
      <c r="I13" s="48"/>
      <c r="J13" s="49"/>
      <c r="K13" s="49"/>
      <c r="L13" s="50"/>
    </row>
    <row r="14" spans="2:13" x14ac:dyDescent="0.25">
      <c r="C14" s="41" t="s">
        <v>28</v>
      </c>
      <c r="D14" s="41"/>
      <c r="E14" s="17">
        <f>COUNTIF(L10:L10,"І ур")</f>
        <v>0</v>
      </c>
      <c r="F14" s="42" t="s">
        <v>29</v>
      </c>
      <c r="G14" s="42"/>
      <c r="H14" s="18">
        <v>2</v>
      </c>
      <c r="I14" s="42" t="s">
        <v>30</v>
      </c>
      <c r="J14" s="42"/>
      <c r="K14" s="17">
        <f>COUNTIF(L10:L10,"ІІІ ур")</f>
        <v>0</v>
      </c>
      <c r="L14" s="19"/>
    </row>
    <row r="15" spans="2:13" ht="71.25" customHeight="1" x14ac:dyDescent="0.25">
      <c r="C15" s="43" t="s">
        <v>31</v>
      </c>
      <c r="D15" s="43"/>
      <c r="E15" s="20">
        <f>(E14/H13)*100</f>
        <v>0</v>
      </c>
      <c r="F15" s="43" t="s">
        <v>32</v>
      </c>
      <c r="G15" s="43"/>
      <c r="H15" s="20">
        <f>(H14/H13)*100</f>
        <v>100</v>
      </c>
      <c r="I15" s="43" t="s">
        <v>33</v>
      </c>
      <c r="J15" s="43"/>
      <c r="K15" s="20">
        <f>(K14/H13)*100</f>
        <v>0</v>
      </c>
      <c r="L15" s="21"/>
    </row>
    <row r="17" spans="4:10" x14ac:dyDescent="0.25">
      <c r="D17" s="22"/>
      <c r="E17" s="44" t="s">
        <v>12</v>
      </c>
      <c r="F17" s="43"/>
      <c r="G17" s="43" t="s">
        <v>13</v>
      </c>
      <c r="H17" s="43"/>
      <c r="I17" s="43" t="s">
        <v>14</v>
      </c>
      <c r="J17" s="43"/>
    </row>
    <row r="18" spans="4:10" ht="34.5" customHeight="1" x14ac:dyDescent="0.25">
      <c r="D18" s="23" t="s">
        <v>31</v>
      </c>
      <c r="E18" s="38">
        <f>старт!E18</f>
        <v>0</v>
      </c>
      <c r="F18" s="39"/>
      <c r="G18" s="40">
        <f>E15</f>
        <v>0</v>
      </c>
      <c r="H18" s="39"/>
      <c r="I18" s="40"/>
      <c r="J18" s="39"/>
    </row>
    <row r="19" spans="4:10" ht="38.25" customHeight="1" x14ac:dyDescent="0.25">
      <c r="D19" s="23" t="s">
        <v>32</v>
      </c>
      <c r="E19" s="40">
        <f>старт!E19</f>
        <v>100</v>
      </c>
      <c r="F19" s="39"/>
      <c r="G19" s="40">
        <f>H15</f>
        <v>100</v>
      </c>
      <c r="H19" s="39"/>
      <c r="I19" s="40"/>
      <c r="J19" s="39"/>
    </row>
    <row r="20" spans="4:10" ht="39.75" customHeight="1" x14ac:dyDescent="0.25">
      <c r="D20" s="23" t="s">
        <v>33</v>
      </c>
      <c r="E20" s="40">
        <f>старт!E20</f>
        <v>0</v>
      </c>
      <c r="F20" s="39"/>
      <c r="G20" s="40">
        <f>K15</f>
        <v>0</v>
      </c>
      <c r="H20" s="39"/>
      <c r="I20" s="40"/>
      <c r="J20" s="39"/>
    </row>
    <row r="72" spans="11:12" x14ac:dyDescent="0.25">
      <c r="K72" s="24">
        <v>1</v>
      </c>
      <c r="L72" s="24" t="s">
        <v>34</v>
      </c>
    </row>
    <row r="73" spans="11:12" x14ac:dyDescent="0.25">
      <c r="K73" s="24">
        <v>1.6</v>
      </c>
      <c r="L73" s="24" t="s">
        <v>35</v>
      </c>
    </row>
    <row r="74" spans="11:12" x14ac:dyDescent="0.25">
      <c r="K74" s="24">
        <v>2.6</v>
      </c>
      <c r="L74" s="24" t="s">
        <v>36</v>
      </c>
    </row>
  </sheetData>
  <mergeCells count="24">
    <mergeCell ref="B5:M5"/>
    <mergeCell ref="B6:M6"/>
    <mergeCell ref="B7:M7"/>
    <mergeCell ref="C12:L12"/>
    <mergeCell ref="C13:G13"/>
    <mergeCell ref="I13:L13"/>
    <mergeCell ref="C14:D14"/>
    <mergeCell ref="F14:G14"/>
    <mergeCell ref="I14:J14"/>
    <mergeCell ref="C15:D15"/>
    <mergeCell ref="F15:G15"/>
    <mergeCell ref="I15:J15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22.140625" customWidth="1"/>
    <col min="10" max="10" width="37" customWidth="1"/>
    <col min="12" max="12" width="36.5703125" customWidth="1"/>
    <col min="14" max="14" width="37.28515625" customWidth="1"/>
    <col min="16" max="16" width="37.28515625" customWidth="1"/>
    <col min="18" max="18" width="37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69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4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9.140625" customWidth="1"/>
    <col min="10" max="10" width="37" customWidth="1"/>
    <col min="12" max="12" width="37.140625" customWidth="1"/>
    <col min="14" max="14" width="38.140625" customWidth="1"/>
    <col min="16" max="16" width="37.5703125" customWidth="1"/>
    <col min="18" max="18" width="36.710937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5.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55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2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6.140625" customWidth="1"/>
    <col min="10" max="10" width="37.140625" customWidth="1"/>
    <col min="12" max="12" width="37.140625" customWidth="1"/>
    <col min="14" max="14" width="36.85546875" customWidth="1"/>
    <col min="16" max="16" width="36.85546875" customWidth="1"/>
    <col min="18" max="18" width="36.710937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57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6.2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7.42578125" customWidth="1"/>
    <col min="10" max="10" width="36.85546875" customWidth="1"/>
    <col min="12" max="12" width="37.140625" customWidth="1"/>
    <col min="14" max="14" width="37.140625" customWidth="1"/>
    <col min="16" max="16" width="37.28515625" customWidth="1"/>
    <col min="18" max="18" width="36.710937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52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4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8.85546875" customWidth="1"/>
    <col min="10" max="10" width="36.85546875" customWidth="1"/>
    <col min="12" max="12" width="37.42578125" customWidth="1"/>
    <col min="14" max="14" width="38.140625" customWidth="1"/>
    <col min="16" max="16" width="38" customWidth="1"/>
    <col min="18" max="18" width="36.57031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4.2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52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0.7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6.42578125" customWidth="1"/>
    <col min="10" max="10" width="37.140625" customWidth="1"/>
    <col min="12" max="12" width="36.85546875" customWidth="1"/>
    <col min="14" max="14" width="37" customWidth="1"/>
    <col min="16" max="16" width="36.42578125" customWidth="1"/>
    <col min="18" max="18" width="36.57031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36.2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6.2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4" zoomScale="60" zoomScaleNormal="60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3" customWidth="1"/>
    <col min="10" max="10" width="36" customWidth="1"/>
    <col min="12" max="12" width="37" customWidth="1"/>
    <col min="14" max="14" width="36.85546875" customWidth="1"/>
    <col min="16" max="16" width="37.140625" customWidth="1"/>
    <col min="18" max="18" width="37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04.7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2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4.7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5.140625" customWidth="1"/>
    <col min="10" max="10" width="37.140625" customWidth="1"/>
    <col min="12" max="12" width="36.7109375" customWidth="1"/>
    <col min="14" max="14" width="36.5703125" customWidth="1"/>
    <col min="16" max="16" width="37" customWidth="1"/>
    <col min="18" max="18" width="36.14062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2.2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20.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3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4.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5.42578125" customWidth="1"/>
    <col min="10" max="10" width="36.7109375" customWidth="1"/>
    <col min="12" max="12" width="36.7109375" customWidth="1"/>
    <col min="14" max="14" width="37.140625" customWidth="1"/>
    <col min="16" max="16" width="36.42578125" customWidth="1"/>
    <col min="18" max="18" width="38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36.2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60.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57.7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23.140625" customWidth="1"/>
    <col min="10" max="10" width="36.5703125" customWidth="1"/>
    <col min="12" max="12" width="36.28515625" customWidth="1"/>
    <col min="14" max="14" width="37.7109375" customWidth="1"/>
    <col min="16" max="16" width="36.7109375" customWidth="1"/>
    <col min="18" max="18" width="37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.7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20.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7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83.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80.2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36.2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4"/>
  <sheetViews>
    <sheetView zoomScale="69" zoomScaleNormal="69" workbookViewId="0">
      <selection activeCell="S15" sqref="S15"/>
    </sheetView>
  </sheetViews>
  <sheetFormatPr defaultRowHeight="15" x14ac:dyDescent="0.25"/>
  <cols>
    <col min="4" max="4" width="25.42578125" customWidth="1"/>
  </cols>
  <sheetData>
    <row r="5" spans="2:13" x14ac:dyDescent="0.25">
      <c r="B5" s="45" t="s">
        <v>15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2:13" x14ac:dyDescent="0.25">
      <c r="B6" s="45" t="s">
        <v>38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2:13" x14ac:dyDescent="0.25">
      <c r="B7" s="45" t="s">
        <v>17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41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95</v>
      </c>
      <c r="E10" s="12">
        <v>2</v>
      </c>
      <c r="F10" s="12">
        <v>2</v>
      </c>
      <c r="G10" s="12">
        <v>3</v>
      </c>
      <c r="H10" s="12">
        <v>3</v>
      </c>
      <c r="I10" s="27">
        <v>3</v>
      </c>
      <c r="J10" s="13">
        <f t="shared" ref="J10" si="0">SUM(E10:I10)</f>
        <v>13</v>
      </c>
      <c r="K10" s="14">
        <f>AVERAGE(E10,F10,G10,H10)</f>
        <v>2.5</v>
      </c>
      <c r="L10" s="15" t="str">
        <f t="shared" ref="L10:L11" si="1">IF(E10="","",VLOOKUP(K10,$K$72:$L$74,2,TRUE))</f>
        <v>ІІ ур</v>
      </c>
      <c r="M10" s="6"/>
    </row>
    <row r="11" spans="2:13" x14ac:dyDescent="0.25">
      <c r="B11" s="6"/>
      <c r="C11" s="31">
        <v>2</v>
      </c>
      <c r="D11" s="32" t="s">
        <v>94</v>
      </c>
      <c r="E11" s="33">
        <v>2</v>
      </c>
      <c r="F11" s="33">
        <v>2</v>
      </c>
      <c r="G11" s="33">
        <v>3</v>
      </c>
      <c r="H11" s="32">
        <v>3</v>
      </c>
      <c r="I11" s="34">
        <v>3</v>
      </c>
      <c r="J11" s="35">
        <v>13</v>
      </c>
      <c r="K11" s="36">
        <v>2.5</v>
      </c>
      <c r="L11" s="15" t="str">
        <f t="shared" si="1"/>
        <v>ІІ ур</v>
      </c>
      <c r="M11" s="6"/>
    </row>
    <row r="12" spans="2:13" x14ac:dyDescent="0.25">
      <c r="C12" s="40"/>
      <c r="D12" s="38"/>
      <c r="E12" s="46"/>
      <c r="F12" s="46"/>
      <c r="G12" s="46"/>
      <c r="H12" s="38"/>
      <c r="I12" s="46"/>
      <c r="J12" s="46"/>
      <c r="K12" s="46"/>
      <c r="L12" s="47"/>
    </row>
    <row r="13" spans="2:13" x14ac:dyDescent="0.25">
      <c r="C13" s="48" t="s">
        <v>27</v>
      </c>
      <c r="D13" s="49"/>
      <c r="E13" s="49"/>
      <c r="F13" s="49"/>
      <c r="G13" s="50"/>
      <c r="H13" s="16">
        <v>2</v>
      </c>
      <c r="I13" s="48"/>
      <c r="J13" s="49"/>
      <c r="K13" s="49"/>
      <c r="L13" s="50"/>
    </row>
    <row r="14" spans="2:13" x14ac:dyDescent="0.25">
      <c r="C14" s="41" t="s">
        <v>28</v>
      </c>
      <c r="D14" s="41"/>
      <c r="E14" s="17">
        <f>COUNTIF(L10:L10,"І ур")</f>
        <v>0</v>
      </c>
      <c r="F14" s="42" t="s">
        <v>29</v>
      </c>
      <c r="G14" s="42"/>
      <c r="H14" s="18">
        <v>2</v>
      </c>
      <c r="I14" s="42" t="s">
        <v>30</v>
      </c>
      <c r="J14" s="42"/>
      <c r="K14" s="17">
        <f>COUNTIF(L10:L10,"ІІІ ур")</f>
        <v>0</v>
      </c>
      <c r="L14" s="19"/>
    </row>
    <row r="15" spans="2:13" ht="61.5" customHeight="1" x14ac:dyDescent="0.25">
      <c r="C15" s="43" t="s">
        <v>31</v>
      </c>
      <c r="D15" s="43"/>
      <c r="E15" s="20">
        <f>(E14/H13)*100</f>
        <v>0</v>
      </c>
      <c r="F15" s="43" t="s">
        <v>32</v>
      </c>
      <c r="G15" s="43"/>
      <c r="H15" s="20">
        <f>(H14/H13)*100</f>
        <v>100</v>
      </c>
      <c r="I15" s="43" t="s">
        <v>33</v>
      </c>
      <c r="J15" s="43"/>
      <c r="K15" s="20">
        <f>(K14/H13)*100</f>
        <v>0</v>
      </c>
      <c r="L15" s="21"/>
    </row>
    <row r="18" spans="4:10" x14ac:dyDescent="0.25">
      <c r="D18" s="22"/>
      <c r="E18" s="44" t="s">
        <v>12</v>
      </c>
      <c r="F18" s="43"/>
      <c r="G18" s="43" t="s">
        <v>13</v>
      </c>
      <c r="H18" s="43"/>
      <c r="I18" s="43" t="s">
        <v>14</v>
      </c>
      <c r="J18" s="43"/>
    </row>
    <row r="19" spans="4:10" ht="40.5" customHeight="1" x14ac:dyDescent="0.25">
      <c r="D19" s="23" t="s">
        <v>31</v>
      </c>
      <c r="E19" s="38">
        <f>старт!E18</f>
        <v>0</v>
      </c>
      <c r="F19" s="39"/>
      <c r="G19" s="40">
        <f>промежут!G18</f>
        <v>0</v>
      </c>
      <c r="H19" s="39"/>
      <c r="I19" s="40">
        <f>E15</f>
        <v>0</v>
      </c>
      <c r="J19" s="39"/>
    </row>
    <row r="20" spans="4:10" ht="39.75" customHeight="1" x14ac:dyDescent="0.25">
      <c r="D20" s="23" t="s">
        <v>32</v>
      </c>
      <c r="E20" s="40">
        <f>старт!E19</f>
        <v>100</v>
      </c>
      <c r="F20" s="39"/>
      <c r="G20" s="40">
        <f>промежут!G19</f>
        <v>100</v>
      </c>
      <c r="H20" s="39"/>
      <c r="I20" s="40">
        <f>H15</f>
        <v>100</v>
      </c>
      <c r="J20" s="39"/>
    </row>
    <row r="21" spans="4:10" ht="41.25" customHeight="1" x14ac:dyDescent="0.25">
      <c r="D21" s="23" t="s">
        <v>33</v>
      </c>
      <c r="E21" s="40">
        <f>старт!E20</f>
        <v>0</v>
      </c>
      <c r="F21" s="39"/>
      <c r="G21" s="40">
        <f>промежут!G20</f>
        <v>0</v>
      </c>
      <c r="H21" s="39"/>
      <c r="I21" s="40">
        <f>K15</f>
        <v>0</v>
      </c>
      <c r="J21" s="39"/>
    </row>
    <row r="72" spans="11:12" x14ac:dyDescent="0.25">
      <c r="K72" s="24">
        <v>1</v>
      </c>
      <c r="L72" s="24" t="s">
        <v>34</v>
      </c>
    </row>
    <row r="73" spans="11:12" x14ac:dyDescent="0.25">
      <c r="K73" s="24">
        <v>1.6</v>
      </c>
      <c r="L73" s="24" t="s">
        <v>35</v>
      </c>
    </row>
    <row r="74" spans="11:12" x14ac:dyDescent="0.25">
      <c r="K74" s="24">
        <v>2.6</v>
      </c>
      <c r="L74" s="24" t="s">
        <v>36</v>
      </c>
    </row>
  </sheetData>
  <mergeCells count="24">
    <mergeCell ref="B5:M5"/>
    <mergeCell ref="B6:M6"/>
    <mergeCell ref="B7:M7"/>
    <mergeCell ref="C12:L12"/>
    <mergeCell ref="C13:G13"/>
    <mergeCell ref="I13:L13"/>
    <mergeCell ref="C14:D14"/>
    <mergeCell ref="F14:G14"/>
    <mergeCell ref="I14:J14"/>
    <mergeCell ref="C15:D15"/>
    <mergeCell ref="F15:G15"/>
    <mergeCell ref="I15:J15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9.7109375" customWidth="1"/>
    <col min="10" max="10" width="37" customWidth="1"/>
    <col min="12" max="12" width="37.140625" customWidth="1"/>
    <col min="14" max="14" width="36.85546875" customWidth="1"/>
    <col min="16" max="16" width="37" customWidth="1"/>
    <col min="18" max="18" width="36.85546875" customWidth="1"/>
  </cols>
  <sheetData>
    <row r="2" spans="3:8" ht="15.75" x14ac:dyDescent="0.25">
      <c r="D2" s="54" t="s">
        <v>9</v>
      </c>
      <c r="E2" s="54"/>
      <c r="F2" s="54"/>
    </row>
    <row r="4" spans="3:8" ht="15.75" x14ac:dyDescent="0.25">
      <c r="C4" s="55" t="s">
        <v>40</v>
      </c>
      <c r="D4" s="56"/>
      <c r="E4" s="56"/>
      <c r="F4" s="56"/>
      <c r="G4" s="56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4.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04.7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20.5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04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67.5" customHeight="1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267.7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69.75" customHeight="1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36.2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20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H5" sqref="H5"/>
    </sheetView>
  </sheetViews>
  <sheetFormatPr defaultRowHeight="15" x14ac:dyDescent="0.25"/>
  <cols>
    <col min="3" max="3" width="18.85546875" customWidth="1"/>
    <col min="4" max="7" width="30.7109375" customWidth="1"/>
    <col min="8" max="8" width="24" customWidth="1"/>
    <col min="9" max="9" width="9.140625" customWidth="1"/>
    <col min="10" max="10" width="36.28515625" customWidth="1"/>
    <col min="11" max="11" width="6.140625" customWidth="1"/>
    <col min="12" max="12" width="30.140625" customWidth="1"/>
    <col min="13" max="13" width="6.42578125" customWidth="1"/>
    <col min="14" max="14" width="34.42578125" customWidth="1"/>
    <col min="15" max="15" width="6.85546875" customWidth="1"/>
    <col min="16" max="16" width="38.140625" customWidth="1"/>
    <col min="17" max="17" width="8.28515625" customWidth="1"/>
    <col min="18" max="18" width="34.5703125" customWidth="1"/>
  </cols>
  <sheetData>
    <row r="2" spans="3:8" ht="15.75" x14ac:dyDescent="0.25">
      <c r="D2" s="54" t="s">
        <v>39</v>
      </c>
      <c r="E2" s="54"/>
      <c r="F2" s="54"/>
    </row>
    <row r="4" spans="3:8" ht="15.75" x14ac:dyDescent="0.25">
      <c r="C4" s="55" t="s">
        <v>97</v>
      </c>
      <c r="D4" s="56"/>
      <c r="E4" s="56"/>
      <c r="F4" s="56"/>
      <c r="G4" s="56"/>
    </row>
    <row r="6" spans="3:8" ht="69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178.5" customHeight="1" x14ac:dyDescent="0.25">
      <c r="C7" s="3" t="s">
        <v>5</v>
      </c>
      <c r="D7" s="25" t="str">
        <f>IF(D17="","",VLOOKUP(D17,$I$100:$J$102,2,TRUE))</f>
        <v>Продолжить работу над различными видами основных движений, формировать представления о здоровом образе жизни, учить кататься с невысокой горки, на трехколесном велосипеде</v>
      </c>
      <c r="E7" s="25" t="str">
        <f>IF(D18="","",VLOOKUP(D18,$I$105:$J$107,2,TRUE))</f>
        <v>Закреплять умение правильно выполнять основные движения, принимать нужное исходное положение при выполнении физкультурных упражнений, проявлять самостоятельность при выполнении культурно-гигиенических навыков</v>
      </c>
      <c r="F7" s="25" t="str">
        <f>IF(D19="","",VLOOKUP(D19,$I$110:$J$112,2,TRUE))</f>
        <v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v>
      </c>
      <c r="G7" s="2" t="s">
        <v>87</v>
      </c>
    </row>
    <row r="8" spans="3:8" ht="150.75" customHeight="1" x14ac:dyDescent="0.25">
      <c r="C8" s="3" t="s">
        <v>6</v>
      </c>
      <c r="D8" s="25" t="str">
        <f>IF(E17="","",VLOOKUP(E17,$K$100:$L$102,2,TRUE))</f>
        <v>Закреплять умение согласовывать слова в роде, числе, падеже,  внятно произносить гласные и согласные звуки, фомировать умение воспринемать интонационные оттенки в исполнении, передаче характера  персонажей, формировать представление о значении словосочетаний на казахском языке, уметь их правильно связать.</v>
      </c>
      <c r="E8" s="25" t="str">
        <f>IF(E18="","",VLOOKUP(E18,$K$105:$L$107,2,TRUE))</f>
        <v>Совершенствовать умения правильного произношения звуков речи и слухового внимания, расширять словарный запас введеним в словарь антонимов, формировать навык связной речи при рассматривании картин, умение узнавать знакомые произведения по картинкамзакреплять умение произносить слова, обозначающие цвет, величину, количество предметов на казахском языке.</v>
      </c>
      <c r="F8" s="25" t="str">
        <f>IF(E19="","",VLOOKUP(E19,$I$110:$J$112,2,TRUE))</f>
        <v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v>
      </c>
      <c r="G8" s="1" t="s">
        <v>88</v>
      </c>
    </row>
    <row r="9" spans="3:8" ht="242.25" customHeight="1" x14ac:dyDescent="0.25">
      <c r="C9" s="3" t="s">
        <v>7</v>
      </c>
      <c r="D9" s="25" t="str">
        <f>IF(F17="","",VLOOKUP(F17,$M$100:$N$102,2,TRUE))</f>
        <v>Формировать умение выделять из группы один предмет и объединять в группы, сравнивать однородные предметы по различным характеристикам, узнавать и называть круг, квадрат, треугольник, формировать способность определять и называть части постороек, соотносить их с размерами игрушек, развивать представление о природе родного края, домашних и диких животных, птицах, насекомых</v>
      </c>
      <c r="E9" s="25" t="str">
        <f>IF(F18="","",VLOOKUP(F18,$M$105:$N$107,2,TRUE))</f>
        <v>Формировать представление о понятии "много", "один", "по оному", "ни одного", ориентироваться в пространстве и времени, развивать навык преобразовывания листа бумаги в объемные формы, используя различные способы, закреплять знания о сезонныхх изменениях в природе, повадках птиц и животных, правилах поведения в природе</v>
      </c>
      <c r="F9" s="25" t="str">
        <f>IF(F19="","",VLOOKUP(F19,$I$110:$J$112,2,TRUE))</f>
        <v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v>
      </c>
      <c r="G9" s="2" t="s">
        <v>89</v>
      </c>
    </row>
    <row r="10" spans="3:8" ht="207" customHeight="1" x14ac:dyDescent="0.25">
      <c r="C10" s="3" t="s">
        <v>8</v>
      </c>
      <c r="D10" s="25" t="str">
        <f>IF(G17="","",VLOOKUP(G17,$O$100:$P$102,2,TRUE))</f>
        <v>Учитьучить наносить красками штихи, мазки, полоски на листе бумаге, сплющивать шарик между ладонями, делать пальцем углубление на поверхности, выкладывать симетричные фигуры на листе, формировать желание подпевать взрослому</v>
      </c>
      <c r="E10" s="25" t="str">
        <f>IF(G18="","",VLOOKUP(G18,$O$105:$P$107,2,TRUE))</f>
        <v>Закреплять умение  создавать несложные сюжетные композиции, закреплять навык лепки элеементов  украшений, раскладывания в определенной последовательности узора из геометрических форм, развиватьт умение выполнять танцевальные движения со сменой динамики по одному</v>
      </c>
      <c r="F10" s="25" t="str">
        <f>IF(G19="","",VLOOKUP(G19,$I$110:$J$112,2,TRUE))</f>
        <v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v>
      </c>
      <c r="G10" s="2" t="s">
        <v>91</v>
      </c>
    </row>
    <row r="11" spans="3:8" ht="222.75" customHeight="1" x14ac:dyDescent="0.25">
      <c r="C11" s="29" t="s">
        <v>10</v>
      </c>
      <c r="D11" s="25" t="e">
        <f>IF(H17="","",VLOOKUP(H17,$Q$100:$R$102,2,TRUE))</f>
        <v>#N/A</v>
      </c>
      <c r="E11" s="25" t="str">
        <f>IF(H18="","",VLOOKUP(H18,$Q$105:$R$107,2,TRUE))</f>
        <v>закреплять названия транспортных средств, вызывать желание участвовать в посильном труде со взрослым</v>
      </c>
      <c r="F11" s="25" t="s">
        <v>90</v>
      </c>
      <c r="G11" s="28" t="s">
        <v>92</v>
      </c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>
        <f>старт!E10</f>
        <v>2</v>
      </c>
      <c r="E17" s="5">
        <f>старт!F10</f>
        <v>2</v>
      </c>
      <c r="F17" s="5">
        <f>старт!G10</f>
        <v>2</v>
      </c>
      <c r="G17" s="5">
        <f>старт!H10</f>
        <v>1</v>
      </c>
      <c r="H17" s="30">
        <f>старт!I10</f>
        <v>0</v>
      </c>
    </row>
    <row r="18" spans="3:8" x14ac:dyDescent="0.25">
      <c r="C18" s="5" t="s">
        <v>13</v>
      </c>
      <c r="D18" s="5">
        <f>промежут!E10</f>
        <v>2</v>
      </c>
      <c r="E18" s="5">
        <f>промежут!F10</f>
        <v>2</v>
      </c>
      <c r="F18" s="5">
        <f>промежут!G10</f>
        <v>2</v>
      </c>
      <c r="G18" s="5">
        <f>промежут!H10</f>
        <v>3</v>
      </c>
      <c r="H18" s="30">
        <f>промежут!I10</f>
        <v>2</v>
      </c>
    </row>
    <row r="19" spans="3:8" x14ac:dyDescent="0.25">
      <c r="C19" s="5" t="s">
        <v>14</v>
      </c>
      <c r="D19" s="5">
        <f>итог!E10</f>
        <v>2</v>
      </c>
      <c r="E19" s="5">
        <f>итог!F10</f>
        <v>2</v>
      </c>
      <c r="F19" s="5">
        <f>итог!G10</f>
        <v>3</v>
      </c>
      <c r="G19" s="5">
        <f>итог!H10</f>
        <v>3</v>
      </c>
      <c r="H19" s="30">
        <f>итог!I10</f>
        <v>3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.75" customHeight="1" x14ac:dyDescent="0.25">
      <c r="I100" s="22">
        <v>1</v>
      </c>
      <c r="J100" s="2" t="s">
        <v>42</v>
      </c>
      <c r="K100" s="22">
        <v>1</v>
      </c>
      <c r="L100" s="2" t="s">
        <v>45</v>
      </c>
      <c r="M100" s="26">
        <v>1</v>
      </c>
      <c r="N100" s="2" t="s">
        <v>48</v>
      </c>
      <c r="O100" s="2">
        <v>1</v>
      </c>
      <c r="P100" s="2" t="s">
        <v>49</v>
      </c>
      <c r="Q100" s="2">
        <v>1</v>
      </c>
      <c r="R100" s="2" t="s">
        <v>50</v>
      </c>
    </row>
    <row r="101" spans="9:18" ht="236.25" x14ac:dyDescent="0.25">
      <c r="I101" s="22">
        <v>1.6</v>
      </c>
      <c r="J101" s="2" t="s">
        <v>43</v>
      </c>
      <c r="K101" s="22">
        <v>1.6</v>
      </c>
      <c r="L101" s="2" t="s">
        <v>46</v>
      </c>
      <c r="M101" s="22">
        <v>1.6</v>
      </c>
      <c r="N101" s="2" t="s">
        <v>51</v>
      </c>
      <c r="O101" s="22">
        <v>1.6</v>
      </c>
      <c r="P101" s="2" t="s">
        <v>52</v>
      </c>
      <c r="Q101" s="22">
        <v>1.6</v>
      </c>
      <c r="R101" s="2" t="s">
        <v>53</v>
      </c>
    </row>
    <row r="102" spans="9:18" ht="252" x14ac:dyDescent="0.25">
      <c r="I102" s="22">
        <v>2.6</v>
      </c>
      <c r="J102" s="2" t="s">
        <v>44</v>
      </c>
      <c r="K102" s="22">
        <v>2.6</v>
      </c>
      <c r="L102" s="2" t="s">
        <v>47</v>
      </c>
      <c r="M102" s="22">
        <v>2.6</v>
      </c>
      <c r="N102" s="2" t="s">
        <v>54</v>
      </c>
      <c r="O102" s="22">
        <v>2.6</v>
      </c>
      <c r="P102" s="2" t="s">
        <v>55</v>
      </c>
      <c r="Q102" s="22">
        <v>2.6</v>
      </c>
      <c r="R102" s="2" t="s">
        <v>56</v>
      </c>
    </row>
    <row r="105" spans="9:18" ht="267.75" x14ac:dyDescent="0.25">
      <c r="I105" s="22">
        <v>1</v>
      </c>
      <c r="J105" s="2" t="s">
        <v>57</v>
      </c>
      <c r="K105" s="22">
        <v>1</v>
      </c>
      <c r="L105" s="2" t="s">
        <v>58</v>
      </c>
      <c r="M105" s="26">
        <v>1</v>
      </c>
      <c r="N105" s="2" t="s">
        <v>59</v>
      </c>
      <c r="O105" s="2">
        <v>1</v>
      </c>
      <c r="P105" s="2" t="s">
        <v>60</v>
      </c>
      <c r="Q105" s="2">
        <v>1</v>
      </c>
      <c r="R105" s="2" t="s">
        <v>61</v>
      </c>
    </row>
    <row r="106" spans="9:18" ht="252" x14ac:dyDescent="0.25">
      <c r="I106" s="22">
        <v>1.6</v>
      </c>
      <c r="J106" s="2" t="s">
        <v>62</v>
      </c>
      <c r="K106" s="22">
        <v>1.6</v>
      </c>
      <c r="L106" s="2" t="s">
        <v>63</v>
      </c>
      <c r="M106" s="22">
        <v>1.6</v>
      </c>
      <c r="N106" s="2" t="s">
        <v>64</v>
      </c>
      <c r="O106" s="22">
        <v>1.6</v>
      </c>
      <c r="P106" s="2" t="s">
        <v>65</v>
      </c>
      <c r="Q106" s="22">
        <v>1.6</v>
      </c>
      <c r="R106" s="2" t="s">
        <v>66</v>
      </c>
    </row>
    <row r="107" spans="9:18" ht="362.25" x14ac:dyDescent="0.25">
      <c r="I107" s="22">
        <v>2.6</v>
      </c>
      <c r="J107" s="2" t="s">
        <v>67</v>
      </c>
      <c r="K107" s="22">
        <v>2.6</v>
      </c>
      <c r="L107" s="2" t="s">
        <v>68</v>
      </c>
      <c r="M107" s="22">
        <v>2.6</v>
      </c>
      <c r="N107" s="2" t="s">
        <v>69</v>
      </c>
      <c r="O107" s="22">
        <v>2.6</v>
      </c>
      <c r="P107" s="2" t="s">
        <v>70</v>
      </c>
      <c r="Q107" s="22">
        <v>2.6</v>
      </c>
      <c r="R107" s="2" t="s">
        <v>71</v>
      </c>
    </row>
    <row r="110" spans="9:18" ht="236.25" x14ac:dyDescent="0.25">
      <c r="I110" s="22">
        <v>1</v>
      </c>
      <c r="J110" s="2" t="s">
        <v>72</v>
      </c>
      <c r="K110" s="22">
        <v>1</v>
      </c>
      <c r="L110" s="2" t="s">
        <v>73</v>
      </c>
      <c r="M110" s="26">
        <v>1</v>
      </c>
      <c r="N110" s="2" t="s">
        <v>74</v>
      </c>
      <c r="O110" s="2">
        <v>1</v>
      </c>
      <c r="P110" s="2" t="s">
        <v>75</v>
      </c>
      <c r="Q110" s="2">
        <v>1</v>
      </c>
      <c r="R110" s="2" t="s">
        <v>76</v>
      </c>
    </row>
    <row r="111" spans="9:18" ht="283.5" x14ac:dyDescent="0.25">
      <c r="I111" s="22">
        <v>1.6</v>
      </c>
      <c r="J111" s="2" t="s">
        <v>77</v>
      </c>
      <c r="K111" s="22">
        <v>1.6</v>
      </c>
      <c r="L111" s="2" t="s">
        <v>78</v>
      </c>
      <c r="M111" s="22">
        <v>1.6</v>
      </c>
      <c r="N111" s="2" t="s">
        <v>79</v>
      </c>
      <c r="O111" s="22">
        <v>1.6</v>
      </c>
      <c r="P111" s="2" t="s">
        <v>80</v>
      </c>
      <c r="Q111" s="22">
        <v>1.6</v>
      </c>
      <c r="R111" s="2" t="s">
        <v>81</v>
      </c>
    </row>
    <row r="112" spans="9:18" ht="283.5" x14ac:dyDescent="0.25">
      <c r="I112" s="22">
        <v>2.6</v>
      </c>
      <c r="J112" s="2" t="s">
        <v>82</v>
      </c>
      <c r="K112" s="22">
        <v>2.6</v>
      </c>
      <c r="L112" s="2" t="s">
        <v>83</v>
      </c>
      <c r="M112" s="22">
        <v>2.6</v>
      </c>
      <c r="N112" s="2" t="s">
        <v>84</v>
      </c>
      <c r="O112" s="22">
        <v>2.6</v>
      </c>
      <c r="P112" s="2" t="s">
        <v>85</v>
      </c>
      <c r="Q112" s="22">
        <v>2.6</v>
      </c>
      <c r="R112" s="2" t="s">
        <v>86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0:R38"/>
  <sheetViews>
    <sheetView topLeftCell="F1" zoomScale="57" zoomScaleNormal="57" workbookViewId="0">
      <selection activeCell="O2" sqref="O2"/>
    </sheetView>
  </sheetViews>
  <sheetFormatPr defaultRowHeight="15" x14ac:dyDescent="0.25"/>
  <cols>
    <col min="3" max="3" width="19.7109375" customWidth="1"/>
    <col min="4" max="7" width="30.7109375" customWidth="1"/>
    <col min="8" max="8" width="14.140625" customWidth="1"/>
    <col min="10" max="10" width="36.140625" customWidth="1"/>
    <col min="12" max="12" width="37.140625" customWidth="1"/>
    <col min="14" max="14" width="37" customWidth="1"/>
    <col min="16" max="16" width="36.7109375" customWidth="1"/>
    <col min="18" max="18" width="36" customWidth="1"/>
  </cols>
  <sheetData>
    <row r="10" spans="10:18" ht="15.75" x14ac:dyDescent="0.25">
      <c r="M10" s="54" t="s">
        <v>39</v>
      </c>
      <c r="N10" s="54"/>
      <c r="O10" s="54"/>
    </row>
    <row r="12" spans="10:18" ht="15.75" x14ac:dyDescent="0.25">
      <c r="L12" s="55" t="s">
        <v>96</v>
      </c>
      <c r="M12" s="56"/>
      <c r="N12" s="56"/>
      <c r="O12" s="56"/>
      <c r="P12" s="56"/>
    </row>
    <row r="16" spans="10:18" x14ac:dyDescent="0.25">
      <c r="J16" t="s">
        <v>5</v>
      </c>
      <c r="L16" t="s">
        <v>6</v>
      </c>
      <c r="N16" t="s">
        <v>7</v>
      </c>
      <c r="P16" t="s">
        <v>8</v>
      </c>
      <c r="R16" t="s">
        <v>10</v>
      </c>
    </row>
    <row r="18" spans="9:18" ht="63.75" customHeight="1" x14ac:dyDescent="0.25">
      <c r="I18" s="22">
        <v>1</v>
      </c>
      <c r="J18" s="2" t="s">
        <v>42</v>
      </c>
      <c r="K18" s="22">
        <v>1</v>
      </c>
      <c r="L18" s="2" t="s">
        <v>45</v>
      </c>
      <c r="M18" s="26">
        <v>1</v>
      </c>
      <c r="N18" s="2" t="s">
        <v>48</v>
      </c>
      <c r="O18" s="2">
        <v>1</v>
      </c>
      <c r="P18" s="2" t="s">
        <v>49</v>
      </c>
      <c r="Q18" s="2">
        <v>1</v>
      </c>
      <c r="R18" s="2" t="s">
        <v>50</v>
      </c>
    </row>
    <row r="19" spans="9:18" ht="220.5" x14ac:dyDescent="0.25">
      <c r="I19" s="22">
        <v>1.6</v>
      </c>
      <c r="J19" s="2" t="s">
        <v>43</v>
      </c>
      <c r="K19" s="22">
        <v>1.6</v>
      </c>
      <c r="L19" s="2" t="s">
        <v>46</v>
      </c>
      <c r="M19" s="22">
        <v>1.6</v>
      </c>
      <c r="N19" s="2" t="s">
        <v>51</v>
      </c>
      <c r="O19" s="22">
        <v>1.6</v>
      </c>
      <c r="P19" s="2" t="s">
        <v>52</v>
      </c>
      <c r="Q19" s="22">
        <v>1.6</v>
      </c>
      <c r="R19" s="2" t="s">
        <v>53</v>
      </c>
    </row>
    <row r="20" spans="9:18" ht="236.25" x14ac:dyDescent="0.25">
      <c r="I20" s="22">
        <v>2.6</v>
      </c>
      <c r="J20" s="2" t="s">
        <v>44</v>
      </c>
      <c r="K20" s="22">
        <v>2.6</v>
      </c>
      <c r="L20" s="2" t="s">
        <v>47</v>
      </c>
      <c r="M20" s="22">
        <v>2.6</v>
      </c>
      <c r="N20" s="2" t="s">
        <v>54</v>
      </c>
      <c r="O20" s="22">
        <v>2.6</v>
      </c>
      <c r="P20" s="2" t="s">
        <v>55</v>
      </c>
      <c r="Q20" s="22">
        <v>2.6</v>
      </c>
      <c r="R20" s="2" t="s">
        <v>56</v>
      </c>
    </row>
    <row r="23" spans="9:18" ht="220.5" x14ac:dyDescent="0.25">
      <c r="I23" s="22">
        <v>1</v>
      </c>
      <c r="J23" s="2" t="s">
        <v>57</v>
      </c>
      <c r="K23" s="22">
        <v>1</v>
      </c>
      <c r="L23" s="2" t="s">
        <v>58</v>
      </c>
      <c r="M23" s="26">
        <v>1</v>
      </c>
      <c r="N23" s="2" t="s">
        <v>59</v>
      </c>
      <c r="O23" s="2">
        <v>1</v>
      </c>
      <c r="P23" s="2" t="s">
        <v>60</v>
      </c>
      <c r="Q23" s="2">
        <v>1</v>
      </c>
      <c r="R23" s="2" t="s">
        <v>61</v>
      </c>
    </row>
    <row r="24" spans="9:18" ht="75.75" customHeight="1" x14ac:dyDescent="0.25">
      <c r="I24" s="22">
        <v>1.6</v>
      </c>
      <c r="J24" s="2" t="s">
        <v>62</v>
      </c>
      <c r="K24" s="22">
        <v>1.6</v>
      </c>
      <c r="L24" s="2" t="s">
        <v>63</v>
      </c>
      <c r="M24" s="22">
        <v>1.6</v>
      </c>
      <c r="N24" s="2" t="s">
        <v>64</v>
      </c>
      <c r="O24" s="22">
        <v>1.6</v>
      </c>
      <c r="P24" s="2" t="s">
        <v>65</v>
      </c>
      <c r="Q24" s="22">
        <v>1.6</v>
      </c>
      <c r="R24" s="2" t="s">
        <v>66</v>
      </c>
    </row>
    <row r="25" spans="9:18" ht="283.5" x14ac:dyDescent="0.25">
      <c r="I25" s="22">
        <v>2.6</v>
      </c>
      <c r="J25" s="2" t="s">
        <v>67</v>
      </c>
      <c r="K25" s="22">
        <v>2.6</v>
      </c>
      <c r="L25" s="2" t="s">
        <v>68</v>
      </c>
      <c r="M25" s="22">
        <v>2.6</v>
      </c>
      <c r="N25" s="2" t="s">
        <v>69</v>
      </c>
      <c r="O25" s="22">
        <v>2.6</v>
      </c>
      <c r="P25" s="2" t="s">
        <v>70</v>
      </c>
      <c r="Q25" s="22">
        <v>2.6</v>
      </c>
      <c r="R25" s="2" t="s">
        <v>71</v>
      </c>
    </row>
    <row r="28" spans="9:18" ht="66.75" customHeight="1" x14ac:dyDescent="0.25">
      <c r="I28" s="22">
        <v>1</v>
      </c>
      <c r="J28" s="2" t="s">
        <v>72</v>
      </c>
      <c r="K28" s="22">
        <v>1</v>
      </c>
      <c r="L28" s="2" t="s">
        <v>73</v>
      </c>
      <c r="M28" s="26">
        <v>1</v>
      </c>
      <c r="N28" s="2" t="s">
        <v>74</v>
      </c>
      <c r="O28" s="2">
        <v>1</v>
      </c>
      <c r="P28" s="2" t="s">
        <v>75</v>
      </c>
      <c r="Q28" s="2">
        <v>1</v>
      </c>
      <c r="R28" s="2" t="s">
        <v>76</v>
      </c>
    </row>
    <row r="29" spans="9:18" ht="252" x14ac:dyDescent="0.25">
      <c r="I29" s="22">
        <v>1.6</v>
      </c>
      <c r="J29" s="2" t="s">
        <v>77</v>
      </c>
      <c r="K29" s="22">
        <v>1.6</v>
      </c>
      <c r="L29" s="2" t="s">
        <v>78</v>
      </c>
      <c r="M29" s="22">
        <v>1.6</v>
      </c>
      <c r="N29" s="2" t="s">
        <v>79</v>
      </c>
      <c r="O29" s="22">
        <v>1.6</v>
      </c>
      <c r="P29" s="2" t="s">
        <v>80</v>
      </c>
      <c r="Q29" s="22">
        <v>1.6</v>
      </c>
      <c r="R29" s="2" t="s">
        <v>81</v>
      </c>
    </row>
    <row r="30" spans="9:18" ht="236.25" x14ac:dyDescent="0.25">
      <c r="I30" s="22">
        <v>2.6</v>
      </c>
      <c r="J30" s="2" t="s">
        <v>82</v>
      </c>
      <c r="K30" s="22">
        <v>2.6</v>
      </c>
      <c r="L30" s="2" t="s">
        <v>83</v>
      </c>
      <c r="M30" s="22">
        <v>2.6</v>
      </c>
      <c r="N30" s="2" t="s">
        <v>84</v>
      </c>
      <c r="O30" s="22">
        <v>2.6</v>
      </c>
      <c r="P30" s="2" t="s">
        <v>85</v>
      </c>
      <c r="Q30" s="22">
        <v>2.6</v>
      </c>
      <c r="R30" s="2" t="s">
        <v>86</v>
      </c>
    </row>
    <row r="35" spans="10:15" x14ac:dyDescent="0.25">
      <c r="J35" s="5"/>
      <c r="K35" s="5" t="s">
        <v>11</v>
      </c>
      <c r="L35" s="5" t="s">
        <v>6</v>
      </c>
      <c r="M35" s="5" t="s">
        <v>7</v>
      </c>
      <c r="N35" s="5" t="s">
        <v>8</v>
      </c>
      <c r="O35" s="30" t="s">
        <v>10</v>
      </c>
    </row>
    <row r="36" spans="10:15" x14ac:dyDescent="0.25">
      <c r="J36" s="5" t="s">
        <v>12</v>
      </c>
      <c r="K36" s="5">
        <v>2</v>
      </c>
      <c r="L36" s="5">
        <v>2</v>
      </c>
      <c r="M36" s="5">
        <v>2</v>
      </c>
      <c r="N36" s="5">
        <v>1</v>
      </c>
      <c r="O36" s="30">
        <f>старт!P29</f>
        <v>0</v>
      </c>
    </row>
    <row r="37" spans="10:15" x14ac:dyDescent="0.25">
      <c r="J37" s="5" t="s">
        <v>13</v>
      </c>
      <c r="K37" s="5">
        <v>2</v>
      </c>
      <c r="L37" s="5">
        <v>2</v>
      </c>
      <c r="M37" s="5">
        <v>2</v>
      </c>
      <c r="N37" s="5">
        <v>3</v>
      </c>
      <c r="O37" s="30">
        <v>2</v>
      </c>
    </row>
    <row r="38" spans="10:15" x14ac:dyDescent="0.25">
      <c r="J38" s="5" t="s">
        <v>14</v>
      </c>
      <c r="K38" s="5">
        <v>2</v>
      </c>
      <c r="L38" s="5">
        <v>2</v>
      </c>
      <c r="M38" s="5">
        <v>3</v>
      </c>
      <c r="N38" s="5">
        <v>3</v>
      </c>
      <c r="O38" s="30">
        <v>3</v>
      </c>
    </row>
  </sheetData>
  <mergeCells count="2">
    <mergeCell ref="M10:O10"/>
    <mergeCell ref="L12:P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1:R65"/>
  <sheetViews>
    <sheetView zoomScale="55" zoomScaleNormal="55" workbookViewId="0">
      <selection activeCell="C2" sqref="C2:J48"/>
    </sheetView>
  </sheetViews>
  <sheetFormatPr defaultRowHeight="15" x14ac:dyDescent="0.25"/>
  <cols>
    <col min="3" max="3" width="19.28515625" customWidth="1"/>
    <col min="4" max="7" width="30.7109375" customWidth="1"/>
    <col min="8" max="8" width="15.85546875" customWidth="1"/>
    <col min="10" max="10" width="37.140625" customWidth="1"/>
    <col min="12" max="12" width="35.5703125" customWidth="1"/>
    <col min="14" max="14" width="37.28515625" customWidth="1"/>
    <col min="16" max="16" width="36.7109375" customWidth="1"/>
    <col min="18" max="18" width="36.5703125" customWidth="1"/>
  </cols>
  <sheetData>
    <row r="51" spans="9:18" x14ac:dyDescent="0.25">
      <c r="J51" t="s">
        <v>5</v>
      </c>
      <c r="L51" t="s">
        <v>6</v>
      </c>
      <c r="N51" t="s">
        <v>7</v>
      </c>
      <c r="P51" t="s">
        <v>8</v>
      </c>
      <c r="R51" t="s">
        <v>10</v>
      </c>
    </row>
    <row r="53" spans="9:18" ht="58.5" customHeight="1" x14ac:dyDescent="0.25">
      <c r="I53" s="22">
        <v>1</v>
      </c>
      <c r="J53" s="2" t="s">
        <v>42</v>
      </c>
      <c r="K53" s="22">
        <v>1</v>
      </c>
      <c r="L53" s="2" t="s">
        <v>45</v>
      </c>
      <c r="M53" s="26">
        <v>1</v>
      </c>
      <c r="N53" s="2" t="s">
        <v>48</v>
      </c>
      <c r="O53" s="2">
        <v>1</v>
      </c>
      <c r="P53" s="2" t="s">
        <v>49</v>
      </c>
      <c r="Q53" s="2">
        <v>1</v>
      </c>
      <c r="R53" s="2" t="s">
        <v>50</v>
      </c>
    </row>
    <row r="54" spans="9:18" ht="204.75" x14ac:dyDescent="0.25">
      <c r="I54" s="22">
        <v>1.6</v>
      </c>
      <c r="J54" s="2" t="s">
        <v>43</v>
      </c>
      <c r="K54" s="22">
        <v>1.6</v>
      </c>
      <c r="L54" s="2" t="s">
        <v>46</v>
      </c>
      <c r="M54" s="22">
        <v>1.6</v>
      </c>
      <c r="N54" s="2" t="s">
        <v>51</v>
      </c>
      <c r="O54" s="22">
        <v>1.6</v>
      </c>
      <c r="P54" s="2" t="s">
        <v>52</v>
      </c>
      <c r="Q54" s="22">
        <v>1.6</v>
      </c>
      <c r="R54" s="2" t="s">
        <v>53</v>
      </c>
    </row>
    <row r="55" spans="9:18" ht="220.5" x14ac:dyDescent="0.25">
      <c r="I55" s="22">
        <v>2.6</v>
      </c>
      <c r="J55" s="2" t="s">
        <v>44</v>
      </c>
      <c r="K55" s="22">
        <v>2.6</v>
      </c>
      <c r="L55" s="2" t="s">
        <v>47</v>
      </c>
      <c r="M55" s="22">
        <v>2.6</v>
      </c>
      <c r="N55" s="2" t="s">
        <v>54</v>
      </c>
      <c r="O55" s="22">
        <v>2.6</v>
      </c>
      <c r="P55" s="2" t="s">
        <v>55</v>
      </c>
      <c r="Q55" s="22">
        <v>2.6</v>
      </c>
      <c r="R55" s="2" t="s">
        <v>56</v>
      </c>
    </row>
    <row r="58" spans="9:18" ht="220.5" x14ac:dyDescent="0.25">
      <c r="I58" s="22">
        <v>1</v>
      </c>
      <c r="J58" s="2" t="s">
        <v>57</v>
      </c>
      <c r="K58" s="22">
        <v>1</v>
      </c>
      <c r="L58" s="2" t="s">
        <v>58</v>
      </c>
      <c r="M58" s="26">
        <v>1</v>
      </c>
      <c r="N58" s="2" t="s">
        <v>59</v>
      </c>
      <c r="O58" s="2">
        <v>1</v>
      </c>
      <c r="P58" s="2" t="s">
        <v>60</v>
      </c>
      <c r="Q58" s="2">
        <v>1</v>
      </c>
      <c r="R58" s="2" t="s">
        <v>61</v>
      </c>
    </row>
    <row r="59" spans="9:18" ht="69.75" customHeight="1" x14ac:dyDescent="0.25">
      <c r="I59" s="22">
        <v>1.6</v>
      </c>
      <c r="J59" s="2" t="s">
        <v>62</v>
      </c>
      <c r="K59" s="22">
        <v>1.6</v>
      </c>
      <c r="L59" s="2" t="s">
        <v>63</v>
      </c>
      <c r="M59" s="22">
        <v>1.6</v>
      </c>
      <c r="N59" s="2" t="s">
        <v>64</v>
      </c>
      <c r="O59" s="22">
        <v>1.6</v>
      </c>
      <c r="P59" s="2" t="s">
        <v>65</v>
      </c>
      <c r="Q59" s="22">
        <v>1.6</v>
      </c>
      <c r="R59" s="2" t="s">
        <v>66</v>
      </c>
    </row>
    <row r="60" spans="9:18" ht="283.5" x14ac:dyDescent="0.25">
      <c r="I60" s="22">
        <v>2.6</v>
      </c>
      <c r="J60" s="2" t="s">
        <v>67</v>
      </c>
      <c r="K60" s="22">
        <v>2.6</v>
      </c>
      <c r="L60" s="2" t="s">
        <v>68</v>
      </c>
      <c r="M60" s="22">
        <v>2.6</v>
      </c>
      <c r="N60" s="2" t="s">
        <v>69</v>
      </c>
      <c r="O60" s="22">
        <v>2.6</v>
      </c>
      <c r="P60" s="2" t="s">
        <v>70</v>
      </c>
      <c r="Q60" s="22">
        <v>2.6</v>
      </c>
      <c r="R60" s="2" t="s">
        <v>71</v>
      </c>
    </row>
    <row r="63" spans="9:18" ht="62.25" customHeight="1" x14ac:dyDescent="0.25">
      <c r="I63" s="22">
        <v>1</v>
      </c>
      <c r="J63" s="2" t="s">
        <v>72</v>
      </c>
      <c r="K63" s="22">
        <v>1</v>
      </c>
      <c r="L63" s="2" t="s">
        <v>73</v>
      </c>
      <c r="M63" s="26">
        <v>1</v>
      </c>
      <c r="N63" s="2" t="s">
        <v>74</v>
      </c>
      <c r="O63" s="2">
        <v>1</v>
      </c>
      <c r="P63" s="2" t="s">
        <v>75</v>
      </c>
      <c r="Q63" s="2">
        <v>1</v>
      </c>
      <c r="R63" s="2" t="s">
        <v>76</v>
      </c>
    </row>
    <row r="64" spans="9:18" ht="236.25" x14ac:dyDescent="0.25">
      <c r="I64" s="22">
        <v>1.6</v>
      </c>
      <c r="J64" s="2" t="s">
        <v>77</v>
      </c>
      <c r="K64" s="22">
        <v>1.6</v>
      </c>
      <c r="L64" s="2" t="s">
        <v>78</v>
      </c>
      <c r="M64" s="22">
        <v>1.6</v>
      </c>
      <c r="N64" s="2" t="s">
        <v>79</v>
      </c>
      <c r="O64" s="22">
        <v>1.6</v>
      </c>
      <c r="P64" s="2" t="s">
        <v>80</v>
      </c>
      <c r="Q64" s="22">
        <v>1.6</v>
      </c>
      <c r="R64" s="2" t="s">
        <v>81</v>
      </c>
    </row>
    <row r="65" spans="9:18" ht="236.25" x14ac:dyDescent="0.25">
      <c r="I65" s="22">
        <v>2.6</v>
      </c>
      <c r="J65" s="2" t="s">
        <v>82</v>
      </c>
      <c r="K65" s="22">
        <v>2.6</v>
      </c>
      <c r="L65" s="2" t="s">
        <v>83</v>
      </c>
      <c r="M65" s="22">
        <v>2.6</v>
      </c>
      <c r="N65" s="2" t="s">
        <v>84</v>
      </c>
      <c r="O65" s="22">
        <v>2.6</v>
      </c>
      <c r="P65" s="2" t="s">
        <v>85</v>
      </c>
      <c r="Q65" s="22">
        <v>2.6</v>
      </c>
      <c r="R65" s="2" t="s">
        <v>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:R108"/>
  <sheetViews>
    <sheetView zoomScale="64" zoomScaleNormal="64" workbookViewId="0">
      <selection activeCell="H8" sqref="H8"/>
    </sheetView>
  </sheetViews>
  <sheetFormatPr defaultRowHeight="15" x14ac:dyDescent="0.25"/>
  <cols>
    <col min="3" max="3" width="19" customWidth="1"/>
    <col min="4" max="7" width="30.7109375" customWidth="1"/>
    <col min="8" max="8" width="16" customWidth="1"/>
    <col min="10" max="10" width="36.5703125" customWidth="1"/>
    <col min="12" max="12" width="38" customWidth="1"/>
    <col min="14" max="14" width="37.7109375" customWidth="1"/>
    <col min="16" max="16" width="37.28515625" customWidth="1"/>
    <col min="18" max="18" width="36.5703125" customWidth="1"/>
  </cols>
  <sheetData>
    <row r="5" ht="69.95" customHeight="1" x14ac:dyDescent="0.25"/>
    <row r="6" ht="69.95" customHeight="1" x14ac:dyDescent="0.25"/>
    <row r="7" ht="69.95" customHeight="1" x14ac:dyDescent="0.25"/>
    <row r="59" spans="9:10" x14ac:dyDescent="0.25">
      <c r="J59" t="s">
        <v>5</v>
      </c>
    </row>
    <row r="61" spans="9:10" ht="126" x14ac:dyDescent="0.25">
      <c r="I61" s="22">
        <v>1</v>
      </c>
      <c r="J61" s="2" t="s">
        <v>42</v>
      </c>
    </row>
    <row r="62" spans="9:10" ht="110.25" x14ac:dyDescent="0.25">
      <c r="I62" s="22">
        <v>1.6</v>
      </c>
      <c r="J62" s="2" t="s">
        <v>43</v>
      </c>
    </row>
    <row r="63" spans="9:10" ht="126" x14ac:dyDescent="0.25">
      <c r="I63" s="22">
        <v>2.6</v>
      </c>
      <c r="J63" s="2" t="s">
        <v>44</v>
      </c>
    </row>
    <row r="66" spans="9:10" ht="126" x14ac:dyDescent="0.25">
      <c r="I66" s="22">
        <v>1</v>
      </c>
      <c r="J66" s="2" t="s">
        <v>57</v>
      </c>
    </row>
    <row r="67" spans="9:10" ht="126" x14ac:dyDescent="0.25">
      <c r="I67" s="22">
        <v>1.6</v>
      </c>
      <c r="J67" s="2" t="s">
        <v>62</v>
      </c>
    </row>
    <row r="68" spans="9:10" ht="110.25" x14ac:dyDescent="0.25">
      <c r="I68" s="22">
        <v>2.6</v>
      </c>
      <c r="J68" s="2" t="s">
        <v>67</v>
      </c>
    </row>
    <row r="71" spans="9:10" ht="126" x14ac:dyDescent="0.25">
      <c r="I71" s="22">
        <v>1</v>
      </c>
      <c r="J71" s="2" t="s">
        <v>72</v>
      </c>
    </row>
    <row r="72" spans="9:10" ht="126" x14ac:dyDescent="0.25">
      <c r="I72" s="22">
        <v>1.6</v>
      </c>
      <c r="J72" s="2" t="s">
        <v>77</v>
      </c>
    </row>
    <row r="73" spans="9:10" ht="141.75" x14ac:dyDescent="0.25">
      <c r="I73" s="22">
        <v>2.6</v>
      </c>
      <c r="J73" s="2" t="s">
        <v>82</v>
      </c>
    </row>
    <row r="94" spans="11:18" x14ac:dyDescent="0.25">
      <c r="L94" t="s">
        <v>6</v>
      </c>
      <c r="N94" t="s">
        <v>7</v>
      </c>
      <c r="P94" t="s">
        <v>8</v>
      </c>
      <c r="R94" t="s">
        <v>10</v>
      </c>
    </row>
    <row r="96" spans="11:18" ht="59.25" customHeight="1" x14ac:dyDescent="0.25">
      <c r="K96" s="22">
        <v>1</v>
      </c>
      <c r="L96" s="2" t="s">
        <v>45</v>
      </c>
      <c r="M96" s="26">
        <v>1</v>
      </c>
      <c r="N96" s="2" t="s">
        <v>48</v>
      </c>
      <c r="O96" s="2">
        <v>1</v>
      </c>
      <c r="P96" s="2" t="s">
        <v>49</v>
      </c>
      <c r="Q96" s="2">
        <v>1</v>
      </c>
      <c r="R96" s="2" t="s">
        <v>50</v>
      </c>
    </row>
    <row r="97" spans="11:18" ht="204.75" x14ac:dyDescent="0.25">
      <c r="K97" s="22">
        <v>1.6</v>
      </c>
      <c r="L97" s="2" t="s">
        <v>46</v>
      </c>
      <c r="M97" s="22">
        <v>1.6</v>
      </c>
      <c r="N97" s="2" t="s">
        <v>51</v>
      </c>
      <c r="O97" s="22">
        <v>1.6</v>
      </c>
      <c r="P97" s="2" t="s">
        <v>52</v>
      </c>
      <c r="Q97" s="22">
        <v>1.6</v>
      </c>
      <c r="R97" s="2" t="s">
        <v>53</v>
      </c>
    </row>
    <row r="98" spans="11:18" ht="220.5" x14ac:dyDescent="0.25">
      <c r="K98" s="22">
        <v>2.6</v>
      </c>
      <c r="L98" s="2" t="s">
        <v>47</v>
      </c>
      <c r="M98" s="22">
        <v>2.6</v>
      </c>
      <c r="N98" s="2" t="s">
        <v>54</v>
      </c>
      <c r="O98" s="22">
        <v>2.6</v>
      </c>
      <c r="P98" s="2" t="s">
        <v>55</v>
      </c>
      <c r="Q98" s="22">
        <v>2.6</v>
      </c>
      <c r="R98" s="2" t="s">
        <v>56</v>
      </c>
    </row>
    <row r="101" spans="11:18" ht="204.75" x14ac:dyDescent="0.25">
      <c r="K101" s="22">
        <v>1</v>
      </c>
      <c r="L101" s="2" t="s">
        <v>58</v>
      </c>
      <c r="M101" s="26">
        <v>1</v>
      </c>
      <c r="N101" s="2" t="s">
        <v>59</v>
      </c>
      <c r="O101" s="2">
        <v>1</v>
      </c>
      <c r="P101" s="2" t="s">
        <v>60</v>
      </c>
      <c r="Q101" s="2">
        <v>1</v>
      </c>
      <c r="R101" s="2" t="s">
        <v>61</v>
      </c>
    </row>
    <row r="102" spans="11:18" ht="72.75" customHeight="1" x14ac:dyDescent="0.25">
      <c r="K102" s="22">
        <v>1.6</v>
      </c>
      <c r="L102" s="2" t="s">
        <v>63</v>
      </c>
      <c r="M102" s="22">
        <v>1.6</v>
      </c>
      <c r="N102" s="2" t="s">
        <v>64</v>
      </c>
      <c r="O102" s="22">
        <v>1.6</v>
      </c>
      <c r="P102" s="2" t="s">
        <v>65</v>
      </c>
      <c r="Q102" s="22">
        <v>1.6</v>
      </c>
      <c r="R102" s="2" t="s">
        <v>66</v>
      </c>
    </row>
    <row r="103" spans="11:18" ht="252" x14ac:dyDescent="0.25">
      <c r="K103" s="22">
        <v>2.6</v>
      </c>
      <c r="L103" s="2" t="s">
        <v>68</v>
      </c>
      <c r="M103" s="22">
        <v>2.6</v>
      </c>
      <c r="N103" s="2" t="s">
        <v>69</v>
      </c>
      <c r="O103" s="22">
        <v>2.6</v>
      </c>
      <c r="P103" s="2" t="s">
        <v>70</v>
      </c>
      <c r="Q103" s="22">
        <v>2.6</v>
      </c>
      <c r="R103" s="2" t="s">
        <v>71</v>
      </c>
    </row>
    <row r="106" spans="11:18" ht="59.25" customHeight="1" x14ac:dyDescent="0.25">
      <c r="K106" s="22">
        <v>1</v>
      </c>
      <c r="L106" s="2" t="s">
        <v>73</v>
      </c>
      <c r="M106" s="26">
        <v>1</v>
      </c>
      <c r="N106" s="2" t="s">
        <v>74</v>
      </c>
      <c r="O106" s="2">
        <v>1</v>
      </c>
      <c r="P106" s="2" t="s">
        <v>75</v>
      </c>
      <c r="Q106" s="2">
        <v>1</v>
      </c>
      <c r="R106" s="2" t="s">
        <v>76</v>
      </c>
    </row>
    <row r="107" spans="11:18" ht="236.25" x14ac:dyDescent="0.25">
      <c r="K107" s="22">
        <v>1.6</v>
      </c>
      <c r="L107" s="2" t="s">
        <v>78</v>
      </c>
      <c r="M107" s="22">
        <v>1.6</v>
      </c>
      <c r="N107" s="2" t="s">
        <v>79</v>
      </c>
      <c r="O107" s="22">
        <v>1.6</v>
      </c>
      <c r="P107" s="2" t="s">
        <v>80</v>
      </c>
      <c r="Q107" s="22">
        <v>1.6</v>
      </c>
      <c r="R107" s="2" t="s">
        <v>81</v>
      </c>
    </row>
    <row r="108" spans="11:18" ht="220.5" x14ac:dyDescent="0.25">
      <c r="K108" s="22">
        <v>2.6</v>
      </c>
      <c r="L108" s="2" t="s">
        <v>83</v>
      </c>
      <c r="M108" s="22">
        <v>2.6</v>
      </c>
      <c r="N108" s="2" t="s">
        <v>84</v>
      </c>
      <c r="O108" s="22">
        <v>2.6</v>
      </c>
      <c r="P108" s="2" t="s">
        <v>85</v>
      </c>
      <c r="Q108" s="22">
        <v>2.6</v>
      </c>
      <c r="R108" s="2" t="s">
        <v>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91"/>
  <sheetViews>
    <sheetView topLeftCell="F30" zoomScale="57" zoomScaleNormal="57" workbookViewId="0">
      <selection activeCell="B3" sqref="B3:G23"/>
    </sheetView>
  </sheetViews>
  <sheetFormatPr defaultRowHeight="15" x14ac:dyDescent="0.25"/>
  <cols>
    <col min="3" max="3" width="18.85546875" customWidth="1"/>
    <col min="4" max="7" width="30.7109375" customWidth="1"/>
    <col min="8" max="8" width="16.140625" customWidth="1"/>
    <col min="10" max="10" width="35.7109375" customWidth="1"/>
    <col min="12" max="12" width="36" customWidth="1"/>
    <col min="14" max="14" width="36.7109375" customWidth="1"/>
    <col min="16" max="16" width="36.42578125" customWidth="1"/>
    <col min="18" max="18" width="36.7109375" customWidth="1"/>
  </cols>
  <sheetData>
    <row r="2" spans="4:6" ht="15.75" x14ac:dyDescent="0.25">
      <c r="D2" s="54" t="s">
        <v>9</v>
      </c>
      <c r="E2" s="54"/>
      <c r="F2" s="54"/>
    </row>
    <row r="77" spans="9:18" x14ac:dyDescent="0.25">
      <c r="J77" t="s">
        <v>5</v>
      </c>
      <c r="L77" t="s">
        <v>6</v>
      </c>
      <c r="N77" t="s">
        <v>7</v>
      </c>
      <c r="P77" t="s">
        <v>8</v>
      </c>
      <c r="R77" t="s">
        <v>10</v>
      </c>
    </row>
    <row r="79" spans="9:18" ht="57" customHeight="1" x14ac:dyDescent="0.25">
      <c r="I79" s="22">
        <v>1</v>
      </c>
      <c r="J79" s="2" t="s">
        <v>42</v>
      </c>
      <c r="K79" s="22">
        <v>1</v>
      </c>
      <c r="L79" s="2" t="s">
        <v>45</v>
      </c>
      <c r="M79" s="26">
        <v>1</v>
      </c>
      <c r="N79" s="2" t="s">
        <v>48</v>
      </c>
      <c r="O79" s="2">
        <v>1</v>
      </c>
      <c r="P79" s="2" t="s">
        <v>49</v>
      </c>
      <c r="Q79" s="2">
        <v>1</v>
      </c>
      <c r="R79" s="2" t="s">
        <v>50</v>
      </c>
    </row>
    <row r="80" spans="9:18" ht="204.75" x14ac:dyDescent="0.25">
      <c r="I80" s="22">
        <v>1.6</v>
      </c>
      <c r="J80" s="2" t="s">
        <v>43</v>
      </c>
      <c r="K80" s="22">
        <v>1.6</v>
      </c>
      <c r="L80" s="2" t="s">
        <v>46</v>
      </c>
      <c r="M80" s="22">
        <v>1.6</v>
      </c>
      <c r="N80" s="2" t="s">
        <v>51</v>
      </c>
      <c r="O80" s="22">
        <v>1.6</v>
      </c>
      <c r="P80" s="2" t="s">
        <v>52</v>
      </c>
      <c r="Q80" s="22">
        <v>1.6</v>
      </c>
      <c r="R80" s="2" t="s">
        <v>53</v>
      </c>
    </row>
    <row r="81" spans="9:18" ht="236.25" x14ac:dyDescent="0.25">
      <c r="I81" s="22">
        <v>2.6</v>
      </c>
      <c r="J81" s="2" t="s">
        <v>44</v>
      </c>
      <c r="K81" s="22">
        <v>2.6</v>
      </c>
      <c r="L81" s="2" t="s">
        <v>47</v>
      </c>
      <c r="M81" s="22">
        <v>2.6</v>
      </c>
      <c r="N81" s="2" t="s">
        <v>54</v>
      </c>
      <c r="O81" s="22">
        <v>2.6</v>
      </c>
      <c r="P81" s="2" t="s">
        <v>55</v>
      </c>
      <c r="Q81" s="22">
        <v>2.6</v>
      </c>
      <c r="R81" s="2" t="s">
        <v>56</v>
      </c>
    </row>
    <row r="84" spans="9:18" ht="220.5" x14ac:dyDescent="0.25">
      <c r="I84" s="22">
        <v>1</v>
      </c>
      <c r="J84" s="2" t="s">
        <v>57</v>
      </c>
      <c r="K84" s="22">
        <v>1</v>
      </c>
      <c r="L84" s="2" t="s">
        <v>58</v>
      </c>
      <c r="M84" s="26">
        <v>1</v>
      </c>
      <c r="N84" s="2" t="s">
        <v>59</v>
      </c>
      <c r="O84" s="2">
        <v>1</v>
      </c>
      <c r="P84" s="2" t="s">
        <v>60</v>
      </c>
      <c r="Q84" s="2">
        <v>1</v>
      </c>
      <c r="R84" s="2" t="s">
        <v>61</v>
      </c>
    </row>
    <row r="85" spans="9:18" ht="75.75" customHeight="1" x14ac:dyDescent="0.25">
      <c r="I85" s="22">
        <v>1.6</v>
      </c>
      <c r="J85" s="2" t="s">
        <v>62</v>
      </c>
      <c r="K85" s="22">
        <v>1.6</v>
      </c>
      <c r="L85" s="2" t="s">
        <v>63</v>
      </c>
      <c r="M85" s="22">
        <v>1.6</v>
      </c>
      <c r="N85" s="2" t="s">
        <v>64</v>
      </c>
      <c r="O85" s="22">
        <v>1.6</v>
      </c>
      <c r="P85" s="2" t="s">
        <v>65</v>
      </c>
      <c r="Q85" s="22">
        <v>1.6</v>
      </c>
      <c r="R85" s="2" t="s">
        <v>66</v>
      </c>
    </row>
    <row r="86" spans="9:18" ht="283.5" x14ac:dyDescent="0.25">
      <c r="I86" s="22">
        <v>2.6</v>
      </c>
      <c r="J86" s="2" t="s">
        <v>67</v>
      </c>
      <c r="K86" s="22">
        <v>2.6</v>
      </c>
      <c r="L86" s="2" t="s">
        <v>68</v>
      </c>
      <c r="M86" s="22">
        <v>2.6</v>
      </c>
      <c r="N86" s="2" t="s">
        <v>69</v>
      </c>
      <c r="O86" s="22">
        <v>2.6</v>
      </c>
      <c r="P86" s="2" t="s">
        <v>70</v>
      </c>
      <c r="Q86" s="22">
        <v>2.6</v>
      </c>
      <c r="R86" s="2" t="s">
        <v>71</v>
      </c>
    </row>
    <row r="89" spans="9:18" ht="77.25" customHeight="1" x14ac:dyDescent="0.25">
      <c r="I89" s="22">
        <v>1</v>
      </c>
      <c r="J89" s="2" t="s">
        <v>72</v>
      </c>
      <c r="K89" s="22">
        <v>1</v>
      </c>
      <c r="L89" s="2" t="s">
        <v>73</v>
      </c>
      <c r="M89" s="26">
        <v>1</v>
      </c>
      <c r="N89" s="2" t="s">
        <v>74</v>
      </c>
      <c r="O89" s="2">
        <v>1</v>
      </c>
      <c r="P89" s="2" t="s">
        <v>75</v>
      </c>
      <c r="Q89" s="2">
        <v>1</v>
      </c>
      <c r="R89" s="2" t="s">
        <v>76</v>
      </c>
    </row>
    <row r="90" spans="9:18" ht="236.25" x14ac:dyDescent="0.25">
      <c r="I90" s="22">
        <v>1.6</v>
      </c>
      <c r="J90" s="2" t="s">
        <v>77</v>
      </c>
      <c r="K90" s="22">
        <v>1.6</v>
      </c>
      <c r="L90" s="2" t="s">
        <v>78</v>
      </c>
      <c r="M90" s="22">
        <v>1.6</v>
      </c>
      <c r="N90" s="2" t="s">
        <v>79</v>
      </c>
      <c r="O90" s="22">
        <v>1.6</v>
      </c>
      <c r="P90" s="2" t="s">
        <v>80</v>
      </c>
      <c r="Q90" s="22">
        <v>1.6</v>
      </c>
      <c r="R90" s="2" t="s">
        <v>81</v>
      </c>
    </row>
    <row r="91" spans="9:18" ht="236.25" x14ac:dyDescent="0.25">
      <c r="I91" s="22">
        <v>2.6</v>
      </c>
      <c r="J91" s="2" t="s">
        <v>82</v>
      </c>
      <c r="K91" s="22">
        <v>2.6</v>
      </c>
      <c r="L91" s="2" t="s">
        <v>83</v>
      </c>
      <c r="M91" s="22">
        <v>2.6</v>
      </c>
      <c r="N91" s="2" t="s">
        <v>84</v>
      </c>
      <c r="O91" s="22">
        <v>2.6</v>
      </c>
      <c r="P91" s="2" t="s">
        <v>85</v>
      </c>
      <c r="Q91" s="22">
        <v>2.6</v>
      </c>
      <c r="R91" s="2" t="s">
        <v>86</v>
      </c>
    </row>
  </sheetData>
  <mergeCells count="1">
    <mergeCell ref="D2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zoomScale="71" zoomScaleNormal="71" workbookViewId="0">
      <selection activeCell="J46" sqref="J46:M50"/>
    </sheetView>
  </sheetViews>
  <sheetFormatPr defaultRowHeight="15" x14ac:dyDescent="0.25"/>
  <cols>
    <col min="3" max="3" width="19.7109375" customWidth="1"/>
    <col min="4" max="8" width="30.7109375" customWidth="1"/>
    <col min="10" max="10" width="36.7109375" customWidth="1"/>
    <col min="12" max="12" width="36.7109375" customWidth="1"/>
    <col min="14" max="14" width="36.7109375" customWidth="1"/>
    <col min="16" max="16" width="36.5703125" customWidth="1"/>
    <col min="18" max="18" width="36.5703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старт</vt:lpstr>
      <vt:lpstr>промежут</vt:lpstr>
      <vt:lpstr>итог</vt:lpstr>
      <vt:lpstr>Жамалов</vt:lpstr>
      <vt:lpstr>Жубайхан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Пользователь Windows</cp:lastModifiedBy>
  <dcterms:created xsi:type="dcterms:W3CDTF">2018-12-11T18:46:57Z</dcterms:created>
  <dcterms:modified xsi:type="dcterms:W3CDTF">2023-09-07T18:36:40Z</dcterms:modified>
</cp:coreProperties>
</file>