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05" yWindow="345" windowWidth="10200" windowHeight="7815" activeTab="2"/>
  </bookViews>
  <sheets>
    <sheet name="1,2,3,4класс" sheetId="1" r:id="rId1"/>
    <sheet name="5класс" sheetId="2" r:id="rId2"/>
    <sheet name="6класс" sheetId="3" r:id="rId3"/>
    <sheet name="7класс" sheetId="4" r:id="rId4"/>
    <sheet name="8класс" sheetId="5" r:id="rId5"/>
    <sheet name="9 классы" sheetId="6" r:id="rId6"/>
    <sheet name="10 класс" sheetId="7" r:id="rId7"/>
    <sheet name="11 класс" sheetId="8" r:id="rId8"/>
    <sheet name="надомное 1-4" sheetId="9" r:id="rId9"/>
    <sheet name="надомное 5-9" sheetId="10" r:id="rId10"/>
    <sheet name="надомное 10-11(обновленка)" sheetId="11" r:id="rId11"/>
  </sheets>
  <definedNames>
    <definedName name="_xlnm.Print_Area" localSheetId="6">'10 класс'!$A$1:$F$48</definedName>
    <definedName name="_xlnm.Print_Area" localSheetId="7">'11 класс'!$A$1:$F$47</definedName>
    <definedName name="_xlnm.Print_Area" localSheetId="1">'5класс'!$A$1:$F$41</definedName>
    <definedName name="_xlnm.Print_Area" localSheetId="2">'6класс'!$A$1:$G$45</definedName>
    <definedName name="_xlnm.Print_Area" localSheetId="3">'7класс'!$A$1:$G$49</definedName>
    <definedName name="_xlnm.Print_Area" localSheetId="4">'8класс'!$A$1:$G$48</definedName>
    <definedName name="_xlnm.Print_Area" localSheetId="5">'9 классы'!$A$1:$G$50</definedName>
    <definedName name="_xlnm.Print_Area" localSheetId="8">'надомное 1-4'!$A$1:$H$23</definedName>
  </definedNames>
  <calcPr fullCalcOnLoad="1"/>
</workbook>
</file>

<file path=xl/sharedStrings.xml><?xml version="1.0" encoding="utf-8"?>
<sst xmlns="http://schemas.openxmlformats.org/spreadsheetml/2006/main" count="704" uniqueCount="178">
  <si>
    <t xml:space="preserve"> Согласовано ____________                                                         Утверждаю   _____________                               
 зам.руководителя ГУ "ОО"  А.Стариковская                     директор КГУ "ПТКЛ" Пашин И.А.
  "_____" _____________ 2016г.                                                   "_____" ______________2016г.</t>
  </si>
  <si>
    <t xml:space="preserve"> Рассмотрено и принято педколлективом 
КГУ "ПТКЛ" на педсовете №1 от 29.08.2016г.</t>
  </si>
  <si>
    <t>№</t>
  </si>
  <si>
    <t>Образовательные области и учебные предметы</t>
  </si>
  <si>
    <t>Количество часов
 в неделю по классам</t>
  </si>
  <si>
    <t>Нагрузка, часы</t>
  </si>
  <si>
    <t>Недельная</t>
  </si>
  <si>
    <t>Годовая</t>
  </si>
  <si>
    <t>Инвариантный компонент</t>
  </si>
  <si>
    <t>I</t>
  </si>
  <si>
    <t>Язык и литература</t>
  </si>
  <si>
    <t xml:space="preserve">Русский язык </t>
  </si>
  <si>
    <t>Литературное чтение</t>
  </si>
  <si>
    <t>II</t>
  </si>
  <si>
    <t>Математика и информатика</t>
  </si>
  <si>
    <t>Математика</t>
  </si>
  <si>
    <t>III</t>
  </si>
  <si>
    <t xml:space="preserve">Естествознание </t>
  </si>
  <si>
    <t>Естествознание</t>
  </si>
  <si>
    <t>IV</t>
  </si>
  <si>
    <t>Человек и общество</t>
  </si>
  <si>
    <t xml:space="preserve">Познание мира </t>
  </si>
  <si>
    <t>V</t>
  </si>
  <si>
    <t>Технология и искусство</t>
  </si>
  <si>
    <t>Музыка</t>
  </si>
  <si>
    <t>Художественный труд</t>
  </si>
  <si>
    <t>VI</t>
  </si>
  <si>
    <t>Физическая культура</t>
  </si>
  <si>
    <t xml:space="preserve">Физическая культура </t>
  </si>
  <si>
    <t>Инвариантная учебная нагрузка</t>
  </si>
  <si>
    <t>Вариативный компонент</t>
  </si>
  <si>
    <t>Вариативная учебная нагрузка</t>
  </si>
  <si>
    <t>Максимальная учебная нагрузка</t>
  </si>
  <si>
    <t>Лицейский компонент</t>
  </si>
  <si>
    <t>Русский язык</t>
  </si>
  <si>
    <t>VII</t>
  </si>
  <si>
    <t>Объем максимальной учебной нагрузки</t>
  </si>
  <si>
    <t>Русская литература</t>
  </si>
  <si>
    <t>Информатика</t>
  </si>
  <si>
    <t>Физика</t>
  </si>
  <si>
    <t>Химия</t>
  </si>
  <si>
    <t>Биология</t>
  </si>
  <si>
    <t>География</t>
  </si>
  <si>
    <t>История Казахстана</t>
  </si>
  <si>
    <t>Всемирная история</t>
  </si>
  <si>
    <t xml:space="preserve">Вариативная учебная нагрузка </t>
  </si>
  <si>
    <t>Факультативы, курсы по выбору</t>
  </si>
  <si>
    <t>Алгебра</t>
  </si>
  <si>
    <t>Геометрия</t>
  </si>
  <si>
    <t>Образовательные области и учебные                        предметы</t>
  </si>
  <si>
    <t>Алгебра и начала анализа</t>
  </si>
  <si>
    <t xml:space="preserve">Физика </t>
  </si>
  <si>
    <t>Иностранный язык</t>
  </si>
  <si>
    <t xml:space="preserve">  </t>
  </si>
  <si>
    <t xml:space="preserve">"Моделирование жизненных ситуаций средствами математики"
</t>
  </si>
  <si>
    <t>Количество часов в неделю по классам</t>
  </si>
  <si>
    <t>Образовательные области и учебные                       предметы</t>
  </si>
  <si>
    <t xml:space="preserve">Инвариантный компонент </t>
  </si>
  <si>
    <t>Казахский язык и литература</t>
  </si>
  <si>
    <t>Основы права</t>
  </si>
  <si>
    <t>Элективные курсы</t>
  </si>
  <si>
    <t xml:space="preserve">"Робототехника" </t>
  </si>
  <si>
    <t>"Конструирование мобильных приложений средствами  AppInventor"</t>
  </si>
  <si>
    <t>"Основы программирования на языке Java"</t>
  </si>
  <si>
    <t>Образовательные области и учебные   предметы</t>
  </si>
  <si>
    <t>"Измерения в нашей жизни: навыки, результаты, анализ"</t>
  </si>
  <si>
    <t>"Биология и здоровье"</t>
  </si>
  <si>
    <t>"Прикладные задачи в биологии"</t>
  </si>
  <si>
    <t>"Законы природы вокруг нас"</t>
  </si>
  <si>
    <t>"Закономерности наследственности"</t>
  </si>
  <si>
    <t>"Химический практикум: наблюдение, эксперимент, наблюдение"</t>
  </si>
  <si>
    <t>5 лицейский</t>
  </si>
  <si>
    <t>"3D - моделирование"</t>
  </si>
  <si>
    <t>6                   IT</t>
  </si>
  <si>
    <t>6 лицейский</t>
  </si>
  <si>
    <t>7                   IT</t>
  </si>
  <si>
    <t>7  лицейский</t>
  </si>
  <si>
    <t>"Конструирование мобильных приложений средствами AppInventor"</t>
  </si>
  <si>
    <t>-</t>
  </si>
  <si>
    <t>Инвариантная  учебная нагрузка</t>
  </si>
  <si>
    <t>Предметы по выбору</t>
  </si>
  <si>
    <t>Количество часов                                       в неделю по классам</t>
  </si>
  <si>
    <t>Количество часов                                        в неделю по классам</t>
  </si>
  <si>
    <t xml:space="preserve">9               лицейский </t>
  </si>
  <si>
    <t>Физическая культура: спортивные игры</t>
  </si>
  <si>
    <t>Обязательные  предметы</t>
  </si>
  <si>
    <t>Казахский язык и  литература</t>
  </si>
  <si>
    <t>Начальная военная и технологическая подготовка</t>
  </si>
  <si>
    <t>Углубленный уровень</t>
  </si>
  <si>
    <t>Стандартный уровень</t>
  </si>
  <si>
    <t>Основы предпринимательства и бизнеса</t>
  </si>
  <si>
    <t>Графика и проектирование</t>
  </si>
  <si>
    <t>Предметы по выбору из инвариантного компонента</t>
  </si>
  <si>
    <t>"Сайтостроение"</t>
  </si>
  <si>
    <t>Количество часов                                                      в неделю по классам</t>
  </si>
  <si>
    <t>8                   IT</t>
  </si>
  <si>
    <t>Нугуманова</t>
  </si>
  <si>
    <t>Карина</t>
  </si>
  <si>
    <t>Варзин</t>
  </si>
  <si>
    <t>Лисак</t>
  </si>
  <si>
    <t>Шеянова</t>
  </si>
  <si>
    <t>Лоскутова</t>
  </si>
  <si>
    <t>Учебные предметы</t>
  </si>
  <si>
    <t xml:space="preserve">Общая нагрузка </t>
  </si>
  <si>
    <t xml:space="preserve">недельная </t>
  </si>
  <si>
    <t>Познание мира</t>
  </si>
  <si>
    <t xml:space="preserve">годовая </t>
  </si>
  <si>
    <t xml:space="preserve">Математика  </t>
  </si>
  <si>
    <t>Основа права</t>
  </si>
  <si>
    <t>Количество часов в неделю                                                 по классам</t>
  </si>
  <si>
    <t>Обязательные предметы</t>
  </si>
  <si>
    <t xml:space="preserve">Алгебра и начала анализа </t>
  </si>
  <si>
    <t xml:space="preserve">Основы предпринимательства и бизнеса </t>
  </si>
  <si>
    <t xml:space="preserve">Графика и проектирование </t>
  </si>
  <si>
    <t>8 лицейский</t>
  </si>
  <si>
    <t>Количество часов                                                          в неделю по классам</t>
  </si>
  <si>
    <t>9 IT</t>
  </si>
  <si>
    <t>11А лицейский</t>
  </si>
  <si>
    <t>11Б</t>
  </si>
  <si>
    <t xml:space="preserve">"Greenlab"
</t>
  </si>
  <si>
    <t>"Конструирование мобильных приложений"</t>
  </si>
  <si>
    <t>Шишкина</t>
  </si>
  <si>
    <t>«Химия и охрана окружающей среды»</t>
  </si>
  <si>
    <t>"Структуры данных в программировании"</t>
  </si>
  <si>
    <t>"Геоинформационные системы"</t>
  </si>
  <si>
    <t>"Arduino инженерное конструирование и  программирование"</t>
  </si>
  <si>
    <t>"Python для анализа данных"</t>
  </si>
  <si>
    <t>"Ораторское искусство и наука убеждения"</t>
  </si>
  <si>
    <t>Факультативы, курсы по выбору, кружки</t>
  </si>
  <si>
    <t>Лицею выделяются средства на факультативы, организацию дополнительных курсов по выбору, кружков для учащихся из расчёта 4 часа на каждый класс.</t>
  </si>
  <si>
    <t>"Простая наука"</t>
  </si>
  <si>
    <t>Цифровая грамотность</t>
  </si>
  <si>
    <t>Воронцова</t>
  </si>
  <si>
    <t>Трудовое обучение</t>
  </si>
  <si>
    <t>Изобразительное искусство</t>
  </si>
  <si>
    <t>Глобальные компетенции</t>
  </si>
  <si>
    <t>"Программирование"</t>
  </si>
  <si>
    <t>"3D -  моделирование"</t>
  </si>
  <si>
    <t>Орлова</t>
  </si>
  <si>
    <t>"Химический практикум"</t>
  </si>
  <si>
    <t>"Введение в анализ данных и машинное обучение"</t>
  </si>
  <si>
    <t>"Дебаты"</t>
  </si>
  <si>
    <t>Пономарева</t>
  </si>
  <si>
    <t>Тиханина/Таканаева</t>
  </si>
  <si>
    <t>Таканаева</t>
  </si>
  <si>
    <r>
      <t xml:space="preserve">(Основание:  Приложения 14, 17 </t>
    </r>
    <r>
      <rPr>
        <sz val="12"/>
        <rFont val="Times New Roman"/>
        <family val="1"/>
      </rPr>
      <t>к приказу Министра просвещения РК от 30.09.2022 № 412                                                                                     Приложения 17, 20  к приказу МОН РК от 8 ноября 2012 года № 500</t>
    </r>
    <r>
      <rPr>
        <b/>
        <sz val="12"/>
        <rFont val="Times New Roman"/>
        <family val="1"/>
      </rPr>
      <t>)</t>
    </r>
  </si>
  <si>
    <t xml:space="preserve">Учебный план основного среднего образования                                                                                                                                                  для лицейских классов с русским языком обучения (с сокращением учебной нагрузки)                                                                               КГУ "Школа-лицей № 14" на   2023-2024 учебный год                                                                                       </t>
  </si>
  <si>
    <t xml:space="preserve">Учебный план  основного среднего образования                                                                                                                                                  для лицейских классов с русским языком обучения (с сокращением учебной нагрузки)                                                                               КГУ "Школа-лицей № 14" на   2023-2024 учебный год                                                                                       </t>
  </si>
  <si>
    <t xml:space="preserve">Учебный план основного среднего образования                                                                                                                                                               для лицейских классов с русским языком обучения (с сокращением учебной нагрузки)                                                                               КГУ "Школа-лицей № 14" на   2023-2024 учебный год                                                                                       </t>
  </si>
  <si>
    <t xml:space="preserve">Учебный план  основного среднего образования                                                                                                                                                                                         для лицейских классов с русским языком обучения (с сокращением учебной нагрузки)                                                                               КГУ "Школа-лицей № 14" на   2023-2024 учебный год                                                                                       </t>
  </si>
  <si>
    <t xml:space="preserve">Учебный план основного среднего образования                                                                                                                                                                                                                                                для лицейских классов с русским языком обучения (с сокращением учебной нагрузки)                                                                                                                  КГУ "Школа-лицей № 14" на   2023-2024 учебный год                                                                                       </t>
  </si>
  <si>
    <t xml:space="preserve">Учебный план общего среднего образования                                                                                                  естественно-математического направления с русским языком обучения                                                       (с сокращением учебной нагрузки)       
КГУ "Школа-лицей №14 " на   2023-2024 учебный год                                                        </t>
  </si>
  <si>
    <t>Рабочий учебный план                                                                                                                                                                   основного среднего образования для 
 обучения на дому с русским языком обучения                                                                                                   КГУ "Школа-лицей №14" на 2023-24 учебный год</t>
  </si>
  <si>
    <t>Рабочий учебный план                                                                                              общего среднего образования естественно-математического направления                          для обучения  на дому  с русским языком обучения                                                                                                   КГУ "Школа-лицей №14" на 2023-24 учебный год</t>
  </si>
  <si>
    <t>Учебный план    начального образования                                                                                                                                                 для классов с русским языком обучения
КГУ "Школа-лицей №14 города Темиртау"
 на  2023-2024 учебный год</t>
  </si>
  <si>
    <t>Рабочий учебный план                                                                                                                                                                                                     начального образования для обучения на дому
 КГУ "Школа-лицей №14" на 2023-24 учебный год</t>
  </si>
  <si>
    <t>Индивидуальные и групповые занятия развивающего характера</t>
  </si>
  <si>
    <t>Мелихова</t>
  </si>
  <si>
    <t>Выбор профессии - startup в будущее</t>
  </si>
  <si>
    <t>Букварь, обучение грамоте</t>
  </si>
  <si>
    <t xml:space="preserve">Казахский язык  </t>
  </si>
  <si>
    <t>Индивидуальные занятия развивающего характера</t>
  </si>
  <si>
    <t>Вариативная нагрузка</t>
  </si>
  <si>
    <t>Букварь. Обучение грамоте</t>
  </si>
  <si>
    <r>
      <t xml:space="preserve">(Основание:  Приложение 2 </t>
    </r>
    <r>
      <rPr>
        <sz val="12"/>
        <rFont val="Times New Roman"/>
        <family val="1"/>
      </rPr>
      <t>к приказу Министра просвещения РК от 18.08.2023 № 264                               Приложение 2 к приказу МОН РК от 8 ноября 2012 года № 500)</t>
    </r>
  </si>
  <si>
    <t xml:space="preserve"> </t>
  </si>
  <si>
    <t>Бейсенова</t>
  </si>
  <si>
    <t>Такишев</t>
  </si>
  <si>
    <r>
      <t xml:space="preserve">(Основание:  Приложения 21, 25 </t>
    </r>
    <r>
      <rPr>
        <sz val="12"/>
        <rFont val="Times New Roman"/>
        <family val="1"/>
      </rPr>
      <t>к приказу Министра просвещения РК от 18.08.2023 № 264                                Приложения 24, 28 к приказу МОН РК от 8 ноября 2012 года № 500</t>
    </r>
    <r>
      <rPr>
        <b/>
        <sz val="12"/>
        <rFont val="Times New Roman"/>
        <family val="1"/>
      </rPr>
      <t>)</t>
    </r>
  </si>
  <si>
    <t>10Б лицейский</t>
  </si>
  <si>
    <t xml:space="preserve">10А  </t>
  </si>
  <si>
    <t>"Я исследователь"</t>
  </si>
  <si>
    <t>"Чтение в радость"</t>
  </si>
  <si>
    <t>"Экология от А до Я"</t>
  </si>
  <si>
    <t>"По ступенькам финансовой грамотности"</t>
  </si>
  <si>
    <t>Янкова</t>
  </si>
  <si>
    <t>Воронцова/Егорова</t>
  </si>
  <si>
    <t>Егорова/Янкова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</si>
</sst>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0.000"/>
    <numFmt numFmtId="199" formatCode="0.0000"/>
  </numFmts>
  <fonts count="39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18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1" fillId="21" borderId="7" applyNumberFormat="0" applyAlignment="0" applyProtection="0"/>
    <xf numFmtId="0" fontId="1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vertical="center" wrapText="1"/>
    </xf>
    <xf numFmtId="0" fontId="26" fillId="2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vertical="top" wrapText="1"/>
    </xf>
    <xf numFmtId="0" fontId="22" fillId="20" borderId="10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vertical="top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top" wrapText="1"/>
    </xf>
    <xf numFmtId="1" fontId="22" fillId="2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top" wrapText="1"/>
    </xf>
    <xf numFmtId="1" fontId="22" fillId="20" borderId="10" xfId="0" applyNumberFormat="1" applyFont="1" applyFill="1" applyBorder="1" applyAlignment="1">
      <alignment horizontal="center" vertical="top" wrapText="1"/>
    </xf>
    <xf numFmtId="0" fontId="22" fillId="25" borderId="10" xfId="0" applyFont="1" applyFill="1" applyBorder="1" applyAlignment="1">
      <alignment horizontal="center" vertical="top" wrapText="1"/>
    </xf>
    <xf numFmtId="0" fontId="22" fillId="2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top"/>
    </xf>
    <xf numFmtId="0" fontId="25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2" fillId="25" borderId="10" xfId="0" applyFont="1" applyFill="1" applyBorder="1" applyAlignment="1">
      <alignment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6" fillId="20" borderId="1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26" borderId="10" xfId="0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top" wrapText="1"/>
    </xf>
    <xf numFmtId="0" fontId="0" fillId="26" borderId="0" xfId="0" applyFill="1" applyAlignment="1">
      <alignment/>
    </xf>
    <xf numFmtId="0" fontId="31" fillId="25" borderId="10" xfId="0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/>
    </xf>
    <xf numFmtId="0" fontId="23" fillId="26" borderId="10" xfId="0" applyFont="1" applyFill="1" applyBorder="1" applyAlignment="1">
      <alignment vertical="top"/>
    </xf>
    <xf numFmtId="0" fontId="23" fillId="26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0" fontId="22" fillId="26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22" fillId="26" borderId="12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/>
    </xf>
    <xf numFmtId="0" fontId="0" fillId="26" borderId="0" xfId="0" applyFont="1" applyFill="1" applyAlignment="1">
      <alignment horizontal="left"/>
    </xf>
    <xf numFmtId="0" fontId="23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8" fillId="0" borderId="0" xfId="0" applyFont="1" applyAlignment="1">
      <alignment/>
    </xf>
    <xf numFmtId="49" fontId="26" fillId="26" borderId="10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top" wrapText="1"/>
    </xf>
    <xf numFmtId="0" fontId="24" fillId="26" borderId="10" xfId="0" applyFont="1" applyFill="1" applyBorder="1" applyAlignment="1">
      <alignment vertical="top" wrapText="1"/>
    </xf>
    <xf numFmtId="0" fontId="37" fillId="26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26" borderId="1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1" fontId="22" fillId="2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top" wrapText="1"/>
    </xf>
    <xf numFmtId="1" fontId="22" fillId="20" borderId="12" xfId="0" applyNumberFormat="1" applyFont="1" applyFill="1" applyBorder="1" applyAlignment="1">
      <alignment horizontal="center" vertical="top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top"/>
    </xf>
    <xf numFmtId="0" fontId="23" fillId="26" borderId="12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2" fillId="20" borderId="12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top" wrapText="1"/>
    </xf>
    <xf numFmtId="192" fontId="25" fillId="24" borderId="10" xfId="0" applyNumberFormat="1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horizontal="center" vertical="top" wrapText="1"/>
    </xf>
    <xf numFmtId="0" fontId="30" fillId="20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top" wrapText="1"/>
    </xf>
    <xf numFmtId="0" fontId="22" fillId="25" borderId="12" xfId="0" applyFont="1" applyFill="1" applyBorder="1" applyAlignment="1">
      <alignment horizontal="center" vertical="top" wrapText="1"/>
    </xf>
    <xf numFmtId="0" fontId="23" fillId="26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top" wrapText="1"/>
    </xf>
    <xf numFmtId="0" fontId="22" fillId="26" borderId="12" xfId="0" applyFont="1" applyFill="1" applyBorder="1" applyAlignment="1">
      <alignment horizontal="center" vertical="top" wrapText="1"/>
    </xf>
    <xf numFmtId="0" fontId="22" fillId="26" borderId="10" xfId="0" applyFont="1" applyFill="1" applyBorder="1" applyAlignment="1">
      <alignment horizontal="left" vertical="center"/>
    </xf>
    <xf numFmtId="0" fontId="26" fillId="26" borderId="12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0" fontId="26" fillId="26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3" fillId="26" borderId="14" xfId="0" applyFont="1" applyFill="1" applyBorder="1" applyAlignment="1">
      <alignment vertical="top" wrapText="1"/>
    </xf>
    <xf numFmtId="0" fontId="23" fillId="26" borderId="0" xfId="0" applyFont="1" applyFill="1" applyAlignment="1">
      <alignment vertical="center" wrapText="1"/>
    </xf>
    <xf numFmtId="192" fontId="22" fillId="20" borderId="10" xfId="0" applyNumberFormat="1" applyFont="1" applyFill="1" applyBorder="1" applyAlignment="1">
      <alignment horizontal="center" vertical="top" wrapText="1"/>
    </xf>
    <xf numFmtId="192" fontId="22" fillId="26" borderId="12" xfId="0" applyNumberFormat="1" applyFont="1" applyFill="1" applyBorder="1" applyAlignment="1">
      <alignment horizontal="center" vertical="center" wrapText="1"/>
    </xf>
    <xf numFmtId="192" fontId="22" fillId="20" borderId="12" xfId="0" applyNumberFormat="1" applyFont="1" applyFill="1" applyBorder="1" applyAlignment="1">
      <alignment horizontal="center" vertical="top" wrapText="1"/>
    </xf>
    <xf numFmtId="192" fontId="23" fillId="26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2" fillId="26" borderId="10" xfId="0" applyFont="1" applyFill="1" applyBorder="1" applyAlignment="1">
      <alignment/>
    </xf>
    <xf numFmtId="0" fontId="2" fillId="20" borderId="12" xfId="0" applyFont="1" applyFill="1" applyBorder="1" applyAlignment="1">
      <alignment horizontal="left" vertical="center"/>
    </xf>
    <xf numFmtId="0" fontId="24" fillId="26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left" vertical="center" wrapText="1"/>
    </xf>
    <xf numFmtId="0" fontId="26" fillId="2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26" borderId="12" xfId="0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vertical="top" wrapText="1"/>
    </xf>
    <xf numFmtId="0" fontId="22" fillId="26" borderId="10" xfId="0" applyFont="1" applyFill="1" applyBorder="1" applyAlignment="1">
      <alignment vertical="top" wrapText="1"/>
    </xf>
    <xf numFmtId="0" fontId="22" fillId="20" borderId="10" xfId="0" applyFont="1" applyFill="1" applyBorder="1" applyAlignment="1">
      <alignment horizontal="left" vertical="top" wrapText="1"/>
    </xf>
    <xf numFmtId="0" fontId="22" fillId="26" borderId="12" xfId="0" applyFont="1" applyFill="1" applyBorder="1" applyAlignment="1">
      <alignment horizontal="left" vertical="top" wrapText="1"/>
    </xf>
    <xf numFmtId="0" fontId="22" fillId="26" borderId="11" xfId="0" applyFont="1" applyFill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left" vertical="top" wrapText="1"/>
    </xf>
    <xf numFmtId="0" fontId="26" fillId="26" borderId="12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left" vertical="top" wrapText="1"/>
    </xf>
    <xf numFmtId="0" fontId="22" fillId="25" borderId="11" xfId="0" applyFont="1" applyFill="1" applyBorder="1" applyAlignment="1">
      <alignment horizontal="left" vertical="top" wrapText="1"/>
    </xf>
    <xf numFmtId="0" fontId="22" fillId="20" borderId="12" xfId="0" applyFont="1" applyFill="1" applyBorder="1" applyAlignment="1">
      <alignment horizontal="left" vertical="top" wrapText="1"/>
    </xf>
    <xf numFmtId="0" fontId="22" fillId="20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0" fontId="2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top" wrapText="1"/>
    </xf>
    <xf numFmtId="0" fontId="22" fillId="25" borderId="18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vertical="top" wrapText="1"/>
    </xf>
    <xf numFmtId="0" fontId="32" fillId="20" borderId="12" xfId="0" applyFont="1" applyFill="1" applyBorder="1" applyAlignment="1">
      <alignment horizontal="center" vertical="top" wrapText="1"/>
    </xf>
    <xf numFmtId="0" fontId="32" fillId="20" borderId="13" xfId="0" applyFont="1" applyFill="1" applyBorder="1" applyAlignment="1">
      <alignment horizontal="center" vertical="top" wrapText="1"/>
    </xf>
    <xf numFmtId="0" fontId="32" fillId="20" borderId="11" xfId="0" applyFont="1" applyFill="1" applyBorder="1" applyAlignment="1">
      <alignment horizontal="center" vertical="top" wrapText="1"/>
    </xf>
    <xf numFmtId="0" fontId="2" fillId="26" borderId="12" xfId="0" applyFont="1" applyFill="1" applyBorder="1" applyAlignment="1">
      <alignment horizontal="left" vertical="top" wrapText="1"/>
    </xf>
    <xf numFmtId="0" fontId="2" fillId="26" borderId="13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3" fillId="25" borderId="10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left" vertical="center" wrapText="1"/>
    </xf>
    <xf numFmtId="0" fontId="23" fillId="25" borderId="12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46"/>
  <sheetViews>
    <sheetView zoomScalePageLayoutView="0" workbookViewId="0" topLeftCell="B3">
      <selection activeCell="B4" sqref="B4:K4"/>
    </sheetView>
  </sheetViews>
  <sheetFormatPr defaultColWidth="9.125" defaultRowHeight="12.75"/>
  <cols>
    <col min="1" max="1" width="0.875" style="0" hidden="1" customWidth="1"/>
    <col min="2" max="2" width="5.75390625" style="0" customWidth="1"/>
    <col min="3" max="3" width="45.875" style="0" bestFit="1" customWidth="1"/>
    <col min="4" max="5" width="5.75390625" style="0" hidden="1" customWidth="1"/>
    <col min="6" max="9" width="9.375" style="0" customWidth="1"/>
    <col min="10" max="10" width="12.625" style="0" customWidth="1"/>
    <col min="11" max="11" width="9.375" style="0" customWidth="1"/>
  </cols>
  <sheetData>
    <row r="1" spans="2:10" ht="69.75" customHeight="1" hidden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9.5" customHeight="1" hidden="1">
      <c r="B2" s="10"/>
      <c r="C2" s="10"/>
      <c r="D2" s="10"/>
      <c r="E2" s="10"/>
      <c r="F2" s="10"/>
      <c r="G2" s="15" t="s">
        <v>1</v>
      </c>
      <c r="H2" s="15"/>
      <c r="I2" s="15"/>
      <c r="J2" s="15"/>
    </row>
    <row r="3" spans="2:11" ht="72.75" customHeight="1">
      <c r="B3" s="173" t="s">
        <v>154</v>
      </c>
      <c r="C3" s="173"/>
      <c r="D3" s="173"/>
      <c r="E3" s="173"/>
      <c r="F3" s="173"/>
      <c r="G3" s="173"/>
      <c r="H3" s="173"/>
      <c r="I3" s="173"/>
      <c r="J3" s="173"/>
      <c r="K3" s="173"/>
    </row>
    <row r="4" spans="2:11" ht="35.25" customHeight="1">
      <c r="B4" s="178" t="s">
        <v>164</v>
      </c>
      <c r="C4" s="178"/>
      <c r="D4" s="178"/>
      <c r="E4" s="178"/>
      <c r="F4" s="178"/>
      <c r="G4" s="178"/>
      <c r="H4" s="178"/>
      <c r="I4" s="178"/>
      <c r="J4" s="178"/>
      <c r="K4" s="178"/>
    </row>
    <row r="5" spans="2:11" ht="36.75" customHeight="1">
      <c r="B5" s="8" t="s">
        <v>2</v>
      </c>
      <c r="C5" s="8" t="s">
        <v>3</v>
      </c>
      <c r="D5" s="68" t="s">
        <v>4</v>
      </c>
      <c r="E5" s="69"/>
      <c r="F5" s="175" t="s">
        <v>4</v>
      </c>
      <c r="G5" s="176"/>
      <c r="H5" s="176"/>
      <c r="I5" s="177"/>
      <c r="J5" s="170" t="s">
        <v>5</v>
      </c>
      <c r="K5" s="172"/>
    </row>
    <row r="6" spans="2:11" ht="31.5">
      <c r="B6" s="8"/>
      <c r="C6" s="8"/>
      <c r="D6" s="70">
        <v>1</v>
      </c>
      <c r="E6" s="71"/>
      <c r="F6" s="8">
        <v>1</v>
      </c>
      <c r="G6" s="11">
        <v>2</v>
      </c>
      <c r="H6" s="11">
        <v>3</v>
      </c>
      <c r="I6" s="11">
        <v>4</v>
      </c>
      <c r="J6" s="58" t="s">
        <v>6</v>
      </c>
      <c r="K6" s="58" t="s">
        <v>7</v>
      </c>
    </row>
    <row r="7" spans="2:11" ht="16.5" customHeight="1">
      <c r="B7" s="170" t="s">
        <v>8</v>
      </c>
      <c r="C7" s="171"/>
      <c r="D7" s="171"/>
      <c r="E7" s="171"/>
      <c r="F7" s="171"/>
      <c r="G7" s="171"/>
      <c r="H7" s="171"/>
      <c r="I7" s="171"/>
      <c r="J7" s="171"/>
      <c r="K7" s="172"/>
    </row>
    <row r="8" spans="2:11" ht="16.5" customHeight="1">
      <c r="B8" s="16" t="s">
        <v>9</v>
      </c>
      <c r="C8" s="17" t="s">
        <v>10</v>
      </c>
      <c r="D8" s="73">
        <v>10</v>
      </c>
      <c r="E8" s="38"/>
      <c r="F8" s="76">
        <v>8</v>
      </c>
      <c r="G8" s="16">
        <v>10</v>
      </c>
      <c r="H8" s="16">
        <v>12</v>
      </c>
      <c r="I8" s="16">
        <v>13</v>
      </c>
      <c r="J8" s="16">
        <f>D8+G8+H8+I8</f>
        <v>45</v>
      </c>
      <c r="K8" s="16">
        <f>F8*33+G8*34+H8*34+I8*34</f>
        <v>1454</v>
      </c>
    </row>
    <row r="9" spans="2:11" ht="16.5" customHeight="1">
      <c r="B9" s="12">
        <v>1</v>
      </c>
      <c r="C9" s="13" t="s">
        <v>163</v>
      </c>
      <c r="D9" s="72">
        <v>6</v>
      </c>
      <c r="E9" s="77"/>
      <c r="F9" s="12">
        <v>6</v>
      </c>
      <c r="G9" s="12"/>
      <c r="H9" s="12"/>
      <c r="I9" s="39"/>
      <c r="J9" s="58">
        <f>D9+G9+I9+H9</f>
        <v>6</v>
      </c>
      <c r="K9" s="16">
        <f aca="true" t="shared" si="0" ref="K9:K28">F9*33+G9*34+H9*34+I9*34</f>
        <v>198</v>
      </c>
    </row>
    <row r="10" spans="2:11" ht="16.5" customHeight="1">
      <c r="B10" s="12">
        <v>2</v>
      </c>
      <c r="C10" s="13" t="s">
        <v>11</v>
      </c>
      <c r="D10" s="72"/>
      <c r="E10" s="77"/>
      <c r="F10" s="12"/>
      <c r="G10" s="12">
        <v>4</v>
      </c>
      <c r="H10" s="12">
        <v>4</v>
      </c>
      <c r="I10" s="39">
        <v>4</v>
      </c>
      <c r="J10" s="58">
        <f>D10+G10+I10+H10</f>
        <v>12</v>
      </c>
      <c r="K10" s="16">
        <f t="shared" si="0"/>
        <v>408</v>
      </c>
    </row>
    <row r="11" spans="2:11" ht="16.5" customHeight="1">
      <c r="B11" s="12">
        <v>3</v>
      </c>
      <c r="C11" s="13" t="s">
        <v>12</v>
      </c>
      <c r="D11" s="72"/>
      <c r="E11" s="77"/>
      <c r="F11" s="12"/>
      <c r="G11" s="12">
        <v>3</v>
      </c>
      <c r="H11" s="12">
        <v>3</v>
      </c>
      <c r="I11" s="39">
        <v>3</v>
      </c>
      <c r="J11" s="58">
        <f>D11+G11+I11+H11</f>
        <v>9</v>
      </c>
      <c r="K11" s="16">
        <f t="shared" si="0"/>
        <v>306</v>
      </c>
    </row>
    <row r="12" spans="2:11" ht="16.5" customHeight="1">
      <c r="B12" s="12">
        <v>4</v>
      </c>
      <c r="C12" s="13" t="s">
        <v>160</v>
      </c>
      <c r="D12" s="72">
        <v>2</v>
      </c>
      <c r="E12" s="77"/>
      <c r="F12" s="12">
        <v>2</v>
      </c>
      <c r="G12" s="12">
        <v>3</v>
      </c>
      <c r="H12" s="12">
        <v>3</v>
      </c>
      <c r="I12" s="39">
        <v>4</v>
      </c>
      <c r="J12" s="58">
        <f>D12+G12+I12+H12</f>
        <v>12</v>
      </c>
      <c r="K12" s="16">
        <f t="shared" si="0"/>
        <v>406</v>
      </c>
    </row>
    <row r="13" spans="2:11" ht="16.5" customHeight="1">
      <c r="B13" s="12">
        <v>5</v>
      </c>
      <c r="C13" s="105" t="s">
        <v>52</v>
      </c>
      <c r="D13" s="72">
        <v>2</v>
      </c>
      <c r="E13" s="77"/>
      <c r="F13" s="12"/>
      <c r="G13" s="12"/>
      <c r="H13" s="12">
        <v>2</v>
      </c>
      <c r="I13" s="39">
        <v>2</v>
      </c>
      <c r="J13" s="58">
        <f>D13+G13+I13+H13</f>
        <v>6</v>
      </c>
      <c r="K13" s="16">
        <f t="shared" si="0"/>
        <v>136</v>
      </c>
    </row>
    <row r="14" spans="2:11" ht="16.5" customHeight="1">
      <c r="B14" s="16" t="s">
        <v>13</v>
      </c>
      <c r="C14" s="18" t="s">
        <v>14</v>
      </c>
      <c r="D14" s="73">
        <v>4</v>
      </c>
      <c r="E14" s="76"/>
      <c r="F14" s="16">
        <v>4.5</v>
      </c>
      <c r="G14" s="16">
        <v>5</v>
      </c>
      <c r="H14" s="16">
        <v>6</v>
      </c>
      <c r="I14" s="38">
        <v>6</v>
      </c>
      <c r="J14" s="16">
        <f>F14+G14+H14+I14</f>
        <v>21.5</v>
      </c>
      <c r="K14" s="16">
        <f t="shared" si="0"/>
        <v>726.5</v>
      </c>
    </row>
    <row r="15" spans="2:11" ht="16.5" customHeight="1">
      <c r="B15" s="12">
        <v>6</v>
      </c>
      <c r="C15" s="13" t="s">
        <v>15</v>
      </c>
      <c r="D15" s="72">
        <v>4</v>
      </c>
      <c r="E15" s="77"/>
      <c r="F15" s="12">
        <v>4</v>
      </c>
      <c r="G15" s="12">
        <v>4</v>
      </c>
      <c r="H15" s="12">
        <v>5</v>
      </c>
      <c r="I15" s="39">
        <v>5</v>
      </c>
      <c r="J15" s="58">
        <f aca="true" t="shared" si="1" ref="J15:J22">SUM(F15:I15)</f>
        <v>18</v>
      </c>
      <c r="K15" s="16">
        <f t="shared" si="0"/>
        <v>608</v>
      </c>
    </row>
    <row r="16" spans="2:11" ht="15.75">
      <c r="B16" s="12">
        <v>7</v>
      </c>
      <c r="C16" s="13" t="s">
        <v>131</v>
      </c>
      <c r="D16" s="72"/>
      <c r="E16" s="77"/>
      <c r="F16" s="125">
        <v>0.5</v>
      </c>
      <c r="G16" s="12">
        <v>1</v>
      </c>
      <c r="H16" s="12">
        <v>1</v>
      </c>
      <c r="I16" s="39">
        <v>1</v>
      </c>
      <c r="J16" s="58">
        <f t="shared" si="1"/>
        <v>3.5</v>
      </c>
      <c r="K16" s="16">
        <f t="shared" si="0"/>
        <v>118.5</v>
      </c>
    </row>
    <row r="17" spans="2:11" ht="16.5" customHeight="1">
      <c r="B17" s="16" t="s">
        <v>16</v>
      </c>
      <c r="C17" s="17" t="s">
        <v>17</v>
      </c>
      <c r="D17" s="73">
        <v>1</v>
      </c>
      <c r="E17" s="76"/>
      <c r="F17" s="16">
        <v>1</v>
      </c>
      <c r="G17" s="16">
        <v>1</v>
      </c>
      <c r="H17" s="16">
        <v>2</v>
      </c>
      <c r="I17" s="38">
        <v>2</v>
      </c>
      <c r="J17" s="58">
        <f t="shared" si="1"/>
        <v>6</v>
      </c>
      <c r="K17" s="16">
        <f t="shared" si="0"/>
        <v>203</v>
      </c>
    </row>
    <row r="18" spans="2:11" ht="16.5" customHeight="1">
      <c r="B18" s="12">
        <v>8</v>
      </c>
      <c r="C18" s="13" t="s">
        <v>18</v>
      </c>
      <c r="D18" s="72">
        <v>1</v>
      </c>
      <c r="E18" s="77"/>
      <c r="F18" s="12">
        <v>1</v>
      </c>
      <c r="G18" s="12">
        <v>1</v>
      </c>
      <c r="H18" s="12">
        <v>2</v>
      </c>
      <c r="I18" s="39">
        <v>2</v>
      </c>
      <c r="J18" s="58">
        <f t="shared" si="1"/>
        <v>6</v>
      </c>
      <c r="K18" s="16">
        <f t="shared" si="0"/>
        <v>203</v>
      </c>
    </row>
    <row r="19" spans="2:11" ht="16.5" customHeight="1">
      <c r="B19" s="16" t="s">
        <v>19</v>
      </c>
      <c r="C19" s="17" t="s">
        <v>20</v>
      </c>
      <c r="D19" s="73">
        <v>2</v>
      </c>
      <c r="E19" s="76"/>
      <c r="F19" s="16">
        <v>1</v>
      </c>
      <c r="G19" s="16">
        <v>1</v>
      </c>
      <c r="H19" s="16">
        <v>1</v>
      </c>
      <c r="I19" s="16">
        <v>1</v>
      </c>
      <c r="J19" s="58">
        <f t="shared" si="1"/>
        <v>4</v>
      </c>
      <c r="K19" s="16">
        <f t="shared" si="0"/>
        <v>135</v>
      </c>
    </row>
    <row r="20" spans="2:11" ht="16.5" customHeight="1">
      <c r="B20" s="7">
        <v>9</v>
      </c>
      <c r="C20" s="9" t="s">
        <v>21</v>
      </c>
      <c r="D20" s="74">
        <v>1</v>
      </c>
      <c r="E20" s="78"/>
      <c r="F20" s="7">
        <v>1</v>
      </c>
      <c r="G20" s="7">
        <v>1</v>
      </c>
      <c r="H20" s="7">
        <v>1</v>
      </c>
      <c r="I20" s="40">
        <v>1</v>
      </c>
      <c r="J20" s="58">
        <f t="shared" si="1"/>
        <v>4</v>
      </c>
      <c r="K20" s="16">
        <f t="shared" si="0"/>
        <v>135</v>
      </c>
    </row>
    <row r="21" spans="2:11" ht="16.5" customHeight="1">
      <c r="B21" s="16" t="s">
        <v>22</v>
      </c>
      <c r="C21" s="17" t="s">
        <v>23</v>
      </c>
      <c r="D21" s="73">
        <v>2</v>
      </c>
      <c r="E21" s="76"/>
      <c r="F21" s="16">
        <v>3</v>
      </c>
      <c r="G21" s="16">
        <v>3</v>
      </c>
      <c r="H21" s="16">
        <v>2</v>
      </c>
      <c r="I21" s="38">
        <v>2</v>
      </c>
      <c r="J21" s="58">
        <f t="shared" si="1"/>
        <v>10</v>
      </c>
      <c r="K21" s="16">
        <f t="shared" si="0"/>
        <v>337</v>
      </c>
    </row>
    <row r="22" spans="2:11" ht="16.5" customHeight="1">
      <c r="B22" s="7">
        <v>10</v>
      </c>
      <c r="C22" s="9" t="s">
        <v>24</v>
      </c>
      <c r="D22" s="74">
        <v>1</v>
      </c>
      <c r="E22" s="78"/>
      <c r="F22" s="7">
        <v>1</v>
      </c>
      <c r="G22" s="7">
        <v>1</v>
      </c>
      <c r="H22" s="7">
        <v>1</v>
      </c>
      <c r="I22" s="40">
        <v>1</v>
      </c>
      <c r="J22" s="58">
        <f t="shared" si="1"/>
        <v>4</v>
      </c>
      <c r="K22" s="16">
        <f t="shared" si="0"/>
        <v>135</v>
      </c>
    </row>
    <row r="23" spans="2:11" ht="16.5" customHeight="1">
      <c r="B23" s="7">
        <v>11</v>
      </c>
      <c r="C23" s="9" t="s">
        <v>25</v>
      </c>
      <c r="D23" s="74">
        <v>1</v>
      </c>
      <c r="E23" s="78"/>
      <c r="F23" s="7"/>
      <c r="G23" s="7"/>
      <c r="H23" s="7">
        <v>1</v>
      </c>
      <c r="I23" s="40">
        <v>1</v>
      </c>
      <c r="J23" s="58">
        <f>SUM(F23:I23)</f>
        <v>2</v>
      </c>
      <c r="K23" s="16">
        <f t="shared" si="0"/>
        <v>68</v>
      </c>
    </row>
    <row r="24" spans="2:11" ht="16.5" customHeight="1">
      <c r="B24" s="7">
        <v>12</v>
      </c>
      <c r="C24" s="9" t="s">
        <v>133</v>
      </c>
      <c r="D24" s="74"/>
      <c r="E24" s="78"/>
      <c r="F24" s="7">
        <v>1</v>
      </c>
      <c r="G24" s="7">
        <v>1</v>
      </c>
      <c r="H24" s="7"/>
      <c r="I24" s="40"/>
      <c r="J24" s="58">
        <f>SUM(F24:I24)</f>
        <v>2</v>
      </c>
      <c r="K24" s="16">
        <f t="shared" si="0"/>
        <v>67</v>
      </c>
    </row>
    <row r="25" spans="2:11" ht="16.5" customHeight="1">
      <c r="B25" s="7">
        <v>13</v>
      </c>
      <c r="C25" s="9" t="s">
        <v>134</v>
      </c>
      <c r="D25" s="74"/>
      <c r="E25" s="78"/>
      <c r="F25" s="7">
        <v>1</v>
      </c>
      <c r="G25" s="7">
        <v>1</v>
      </c>
      <c r="H25" s="7"/>
      <c r="I25" s="40"/>
      <c r="J25" s="58">
        <f>SUM(F25:I25)</f>
        <v>2</v>
      </c>
      <c r="K25" s="16">
        <f t="shared" si="0"/>
        <v>67</v>
      </c>
    </row>
    <row r="26" spans="2:11" ht="16.5" customHeight="1">
      <c r="B26" s="16" t="s">
        <v>26</v>
      </c>
      <c r="C26" s="17" t="s">
        <v>27</v>
      </c>
      <c r="D26" s="73">
        <v>3</v>
      </c>
      <c r="E26" s="76"/>
      <c r="F26" s="16">
        <v>3</v>
      </c>
      <c r="G26" s="16">
        <v>3</v>
      </c>
      <c r="H26" s="16">
        <v>3</v>
      </c>
      <c r="I26" s="38">
        <v>3</v>
      </c>
      <c r="J26" s="16">
        <f>F26+G26+H26+I26</f>
        <v>12</v>
      </c>
      <c r="K26" s="16">
        <f t="shared" si="0"/>
        <v>405</v>
      </c>
    </row>
    <row r="27" spans="2:11" ht="16.5" customHeight="1">
      <c r="B27" s="7">
        <v>10</v>
      </c>
      <c r="C27" s="9" t="s">
        <v>28</v>
      </c>
      <c r="D27" s="74">
        <v>3</v>
      </c>
      <c r="E27" s="78"/>
      <c r="F27" s="7">
        <v>3</v>
      </c>
      <c r="G27" s="7">
        <v>3</v>
      </c>
      <c r="H27" s="7">
        <v>3</v>
      </c>
      <c r="I27" s="40">
        <v>3</v>
      </c>
      <c r="J27" s="58">
        <f>D27+G27+I27+H27</f>
        <v>12</v>
      </c>
      <c r="K27" s="16">
        <f t="shared" si="0"/>
        <v>405</v>
      </c>
    </row>
    <row r="28" spans="2:11" ht="16.5" customHeight="1">
      <c r="B28" s="164" t="s">
        <v>29</v>
      </c>
      <c r="C28" s="165"/>
      <c r="D28" s="73">
        <v>22</v>
      </c>
      <c r="E28" s="76"/>
      <c r="F28" s="16">
        <f>F8+F14+F17+F19+F21+F26</f>
        <v>20.5</v>
      </c>
      <c r="G28" s="16">
        <f>G8+G14+G17+G19+G21+G26</f>
        <v>23</v>
      </c>
      <c r="H28" s="16">
        <f>H8+H14+H17+H19+H21+H26</f>
        <v>26</v>
      </c>
      <c r="I28" s="16">
        <f>I8+I14+I17+I19+I21+I26</f>
        <v>27</v>
      </c>
      <c r="J28" s="16">
        <f>F28+G28+H28+I28</f>
        <v>96.5</v>
      </c>
      <c r="K28" s="16">
        <f t="shared" si="0"/>
        <v>3260.5</v>
      </c>
    </row>
    <row r="29" spans="2:11" ht="33" customHeight="1">
      <c r="B29" s="168" t="s">
        <v>156</v>
      </c>
      <c r="C29" s="169"/>
      <c r="D29" s="152"/>
      <c r="E29" s="153"/>
      <c r="F29" s="139"/>
      <c r="G29" s="139">
        <v>1</v>
      </c>
      <c r="H29" s="139"/>
      <c r="I29" s="139"/>
      <c r="J29" s="139"/>
      <c r="K29" s="139"/>
    </row>
    <row r="30" spans="2:11" ht="15.75" customHeight="1">
      <c r="B30" s="164" t="s">
        <v>31</v>
      </c>
      <c r="C30" s="165"/>
      <c r="D30" s="73">
        <v>22</v>
      </c>
      <c r="E30" s="76"/>
      <c r="F30" s="16">
        <v>0</v>
      </c>
      <c r="G30" s="16">
        <v>1</v>
      </c>
      <c r="H30" s="16">
        <v>0</v>
      </c>
      <c r="I30" s="16">
        <v>0</v>
      </c>
      <c r="J30" s="16">
        <f>F30+G30+H30+I30</f>
        <v>1</v>
      </c>
      <c r="K30" s="16">
        <f>F30*33+G30*34+H30*34+I30*34</f>
        <v>34</v>
      </c>
    </row>
    <row r="31" spans="2:11" ht="15.75" customHeight="1">
      <c r="B31" s="164" t="s">
        <v>32</v>
      </c>
      <c r="C31" s="165"/>
      <c r="D31" s="73">
        <v>24</v>
      </c>
      <c r="E31" s="76"/>
      <c r="F31" s="16">
        <f aca="true" t="shared" si="2" ref="F31:K31">F28+F30</f>
        <v>20.5</v>
      </c>
      <c r="G31" s="16">
        <f t="shared" si="2"/>
        <v>24</v>
      </c>
      <c r="H31" s="16">
        <f t="shared" si="2"/>
        <v>26</v>
      </c>
      <c r="I31" s="16">
        <f t="shared" si="2"/>
        <v>27</v>
      </c>
      <c r="J31" s="16">
        <f t="shared" si="2"/>
        <v>97.5</v>
      </c>
      <c r="K31" s="16">
        <f t="shared" si="2"/>
        <v>3294.5</v>
      </c>
    </row>
    <row r="32" spans="2:11" ht="15.75" customHeight="1">
      <c r="B32" s="174" t="s">
        <v>33</v>
      </c>
      <c r="C32" s="174"/>
      <c r="D32" s="174"/>
      <c r="E32" s="174"/>
      <c r="F32" s="174"/>
      <c r="G32" s="174"/>
      <c r="H32" s="174"/>
      <c r="I32" s="174"/>
      <c r="J32" s="174"/>
      <c r="K32" s="174"/>
    </row>
    <row r="33" spans="2:11" ht="36" customHeight="1">
      <c r="B33" s="163" t="s">
        <v>129</v>
      </c>
      <c r="C33" s="163"/>
      <c r="D33" s="163"/>
      <c r="E33" s="163"/>
      <c r="F33" s="163"/>
      <c r="G33" s="163"/>
      <c r="H33" s="163"/>
      <c r="I33" s="163"/>
      <c r="J33" s="163"/>
      <c r="K33" s="163"/>
    </row>
    <row r="34" spans="2:11" ht="15.75">
      <c r="B34" s="26" t="s">
        <v>9</v>
      </c>
      <c r="C34" s="49" t="s">
        <v>128</v>
      </c>
      <c r="D34" s="162">
        <v>4</v>
      </c>
      <c r="E34" s="162"/>
      <c r="F34" s="16">
        <v>4</v>
      </c>
      <c r="G34" s="16">
        <v>4</v>
      </c>
      <c r="H34" s="16">
        <v>4</v>
      </c>
      <c r="I34" s="16">
        <v>4</v>
      </c>
      <c r="J34" s="24">
        <f>F34+G34+H34+I34</f>
        <v>16</v>
      </c>
      <c r="K34" s="24">
        <f>F34*33+G34*34+H34*34+I34*34</f>
        <v>540</v>
      </c>
    </row>
    <row r="35" spans="2:11" ht="15.75">
      <c r="B35" s="50">
        <v>1</v>
      </c>
      <c r="C35" s="86" t="s">
        <v>172</v>
      </c>
      <c r="D35" s="161">
        <v>1</v>
      </c>
      <c r="E35" s="161"/>
      <c r="F35" s="42">
        <v>1</v>
      </c>
      <c r="G35" s="42">
        <v>1</v>
      </c>
      <c r="H35" s="42">
        <v>1</v>
      </c>
      <c r="I35" s="42">
        <v>1</v>
      </c>
      <c r="J35" s="24">
        <f>F35+G35+H35+I35</f>
        <v>4</v>
      </c>
      <c r="K35" s="24">
        <f>F35*33+G35*34+H35*34+I35*34</f>
        <v>135</v>
      </c>
    </row>
    <row r="36" spans="2:11" ht="15.75">
      <c r="B36" s="50">
        <v>2</v>
      </c>
      <c r="C36" s="52" t="s">
        <v>174</v>
      </c>
      <c r="D36" s="161">
        <v>1</v>
      </c>
      <c r="E36" s="161"/>
      <c r="F36" s="42">
        <v>1</v>
      </c>
      <c r="G36" s="42">
        <v>1</v>
      </c>
      <c r="H36" s="42">
        <v>1</v>
      </c>
      <c r="I36" s="42">
        <v>1</v>
      </c>
      <c r="J36" s="24">
        <v>4</v>
      </c>
      <c r="K36" s="24">
        <f>F36*33+G36*34+H36*34+I36*34</f>
        <v>135</v>
      </c>
    </row>
    <row r="37" spans="2:11" ht="15.75">
      <c r="B37" s="50">
        <v>4</v>
      </c>
      <c r="C37" s="52" t="s">
        <v>130</v>
      </c>
      <c r="D37" s="166">
        <v>1</v>
      </c>
      <c r="E37" s="167"/>
      <c r="F37" s="42">
        <v>1</v>
      </c>
      <c r="G37" s="42">
        <v>1</v>
      </c>
      <c r="H37" s="42">
        <v>1</v>
      </c>
      <c r="I37" s="42">
        <v>1</v>
      </c>
      <c r="J37" s="24">
        <f>F37+G37+H37+I37</f>
        <v>4</v>
      </c>
      <c r="K37" s="24">
        <f>F37*33+G37*34+H37*34+I37*34</f>
        <v>135</v>
      </c>
    </row>
    <row r="38" spans="2:11" ht="15.75">
      <c r="B38" s="50">
        <v>5</v>
      </c>
      <c r="C38" s="52" t="s">
        <v>173</v>
      </c>
      <c r="D38" s="161">
        <v>1</v>
      </c>
      <c r="E38" s="161"/>
      <c r="F38" s="42">
        <v>1</v>
      </c>
      <c r="G38" s="42">
        <v>1</v>
      </c>
      <c r="H38" s="42">
        <v>1</v>
      </c>
      <c r="I38" s="42">
        <v>1</v>
      </c>
      <c r="J38" s="24">
        <f>F38+G38+H38+I38</f>
        <v>4</v>
      </c>
      <c r="K38" s="24">
        <f>F38*33+G38*34+H38*34+I38*34</f>
        <v>135</v>
      </c>
    </row>
    <row r="39" spans="6:7" ht="12.75">
      <c r="F39" s="79"/>
      <c r="G39" s="79"/>
    </row>
    <row r="41" ht="15.75">
      <c r="F41" s="154"/>
    </row>
    <row r="42" ht="15.75">
      <c r="F42" s="154"/>
    </row>
    <row r="43" ht="15.75">
      <c r="F43" s="154"/>
    </row>
    <row r="44" ht="15.75">
      <c r="F44" s="154"/>
    </row>
    <row r="45" ht="15.75">
      <c r="F45" s="154"/>
    </row>
    <row r="46" ht="15.75">
      <c r="F46" s="154"/>
    </row>
  </sheetData>
  <sheetProtection/>
  <mergeCells count="16">
    <mergeCell ref="B7:K7"/>
    <mergeCell ref="J5:K5"/>
    <mergeCell ref="B3:K3"/>
    <mergeCell ref="B32:K32"/>
    <mergeCell ref="F5:I5"/>
    <mergeCell ref="B31:C31"/>
    <mergeCell ref="B4:K4"/>
    <mergeCell ref="D38:E38"/>
    <mergeCell ref="D34:E34"/>
    <mergeCell ref="B33:K33"/>
    <mergeCell ref="B28:C28"/>
    <mergeCell ref="D35:E35"/>
    <mergeCell ref="D36:E36"/>
    <mergeCell ref="D37:E37"/>
    <mergeCell ref="B30:C30"/>
    <mergeCell ref="B29:C29"/>
  </mergeCells>
  <printOptions/>
  <pageMargins left="0.984251968503937" right="0.7086614173228347" top="0.7874015748031497" bottom="0.7480314960629921" header="0.31496062992125984" footer="0.31496062992125984"/>
  <pageSetup fitToHeight="1" fitToWidth="1" horizontalDpi="600" verticalDpi="600" orientation="portrait" paperSize="9" scale="76" r:id="rId1"/>
  <ignoredErrors>
    <ignoredError sqref="J14 J27 J26 G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32" sqref="G32"/>
    </sheetView>
  </sheetViews>
  <sheetFormatPr defaultColWidth="9.00390625" defaultRowHeight="12.75"/>
  <cols>
    <col min="2" max="2" width="33.75390625" style="0" customWidth="1"/>
    <col min="8" max="8" width="10.75390625" style="0" bestFit="1" customWidth="1"/>
    <col min="9" max="9" width="9.00390625" style="0" bestFit="1" customWidth="1"/>
  </cols>
  <sheetData>
    <row r="1" spans="1:9" ht="18.75" customHeight="1">
      <c r="A1" s="223" t="s">
        <v>152</v>
      </c>
      <c r="B1" s="223"/>
      <c r="C1" s="223"/>
      <c r="D1" s="223"/>
      <c r="E1" s="223"/>
      <c r="F1" s="223"/>
      <c r="G1" s="223"/>
      <c r="H1" s="223"/>
      <c r="I1" s="223"/>
    </row>
    <row r="2" spans="1:9" ht="53.25" customHeight="1">
      <c r="A2" s="223"/>
      <c r="B2" s="223"/>
      <c r="C2" s="223"/>
      <c r="D2" s="223"/>
      <c r="E2" s="223"/>
      <c r="F2" s="223"/>
      <c r="G2" s="223"/>
      <c r="H2" s="223"/>
      <c r="I2" s="223"/>
    </row>
    <row r="3" spans="1:9" ht="15.75">
      <c r="A3" s="234" t="s">
        <v>2</v>
      </c>
      <c r="B3" s="234" t="s">
        <v>102</v>
      </c>
      <c r="C3" s="181" t="s">
        <v>55</v>
      </c>
      <c r="D3" s="181"/>
      <c r="E3" s="181"/>
      <c r="F3" s="181"/>
      <c r="G3" s="181"/>
      <c r="H3" s="224" t="s">
        <v>103</v>
      </c>
      <c r="I3" s="225"/>
    </row>
    <row r="4" spans="1:9" ht="15.75">
      <c r="A4" s="234"/>
      <c r="B4" s="234"/>
      <c r="C4" s="19">
        <v>5</v>
      </c>
      <c r="D4" s="19">
        <v>6</v>
      </c>
      <c r="E4" s="19">
        <v>7</v>
      </c>
      <c r="F4" s="19">
        <v>8</v>
      </c>
      <c r="G4" s="19">
        <v>9</v>
      </c>
      <c r="H4" s="98" t="s">
        <v>104</v>
      </c>
      <c r="I4" s="41" t="s">
        <v>106</v>
      </c>
    </row>
    <row r="5" spans="1:9" ht="15.75" customHeight="1">
      <c r="A5" s="199" t="s">
        <v>8</v>
      </c>
      <c r="B5" s="182"/>
      <c r="C5" s="182"/>
      <c r="D5" s="182"/>
      <c r="E5" s="182"/>
      <c r="F5" s="182"/>
      <c r="G5" s="182"/>
      <c r="H5" s="182"/>
      <c r="I5" s="183"/>
    </row>
    <row r="6" spans="1:9" ht="15.75">
      <c r="A6" s="56" t="s">
        <v>9</v>
      </c>
      <c r="B6" s="64" t="s">
        <v>10</v>
      </c>
      <c r="C6" s="56">
        <v>9</v>
      </c>
      <c r="D6" s="93">
        <v>9</v>
      </c>
      <c r="E6" s="93">
        <v>9</v>
      </c>
      <c r="F6" s="93">
        <v>9</v>
      </c>
      <c r="G6" s="65">
        <v>9</v>
      </c>
      <c r="H6" s="43">
        <f>SUM(C6:G6)</f>
        <v>45</v>
      </c>
      <c r="I6" s="43">
        <f>C6*34+D6*34+E6*34+F6*34+G6*34</f>
        <v>1530</v>
      </c>
    </row>
    <row r="7" spans="1:9" ht="15.75">
      <c r="A7" s="20">
        <v>1</v>
      </c>
      <c r="B7" s="53" t="s">
        <v>34</v>
      </c>
      <c r="C7" s="20">
        <v>2</v>
      </c>
      <c r="D7" s="20">
        <v>2</v>
      </c>
      <c r="E7" s="20">
        <v>2</v>
      </c>
      <c r="F7" s="20">
        <v>2</v>
      </c>
      <c r="G7" s="61">
        <v>2</v>
      </c>
      <c r="H7" s="100">
        <f aca="true" t="shared" si="0" ref="H7:H27">SUM(C7:G7)</f>
        <v>10</v>
      </c>
      <c r="I7" s="43">
        <f aca="true" t="shared" si="1" ref="I7:I27">C7*34+D7*34+E7*34+F7*34+G7*34</f>
        <v>340</v>
      </c>
    </row>
    <row r="8" spans="1:9" ht="15.75">
      <c r="A8" s="20">
        <v>2</v>
      </c>
      <c r="B8" s="53" t="s">
        <v>37</v>
      </c>
      <c r="C8" s="20">
        <v>2</v>
      </c>
      <c r="D8" s="20">
        <v>2</v>
      </c>
      <c r="E8" s="20">
        <v>2</v>
      </c>
      <c r="F8" s="20">
        <v>2</v>
      </c>
      <c r="G8" s="61">
        <v>2</v>
      </c>
      <c r="H8" s="100">
        <f t="shared" si="0"/>
        <v>10</v>
      </c>
      <c r="I8" s="43">
        <f t="shared" si="1"/>
        <v>340</v>
      </c>
    </row>
    <row r="9" spans="1:9" ht="15.75">
      <c r="A9" s="20">
        <v>3</v>
      </c>
      <c r="B9" s="53" t="s">
        <v>58</v>
      </c>
      <c r="C9" s="20">
        <v>3</v>
      </c>
      <c r="D9" s="20">
        <v>3</v>
      </c>
      <c r="E9" s="20">
        <v>3</v>
      </c>
      <c r="F9" s="20">
        <v>3</v>
      </c>
      <c r="G9" s="61">
        <v>3</v>
      </c>
      <c r="H9" s="100">
        <f t="shared" si="0"/>
        <v>15</v>
      </c>
      <c r="I9" s="43">
        <f t="shared" si="1"/>
        <v>510</v>
      </c>
    </row>
    <row r="10" spans="1:9" ht="15.75">
      <c r="A10" s="20">
        <v>4</v>
      </c>
      <c r="B10" s="53" t="s">
        <v>52</v>
      </c>
      <c r="C10" s="20">
        <v>2</v>
      </c>
      <c r="D10" s="20">
        <v>2</v>
      </c>
      <c r="E10" s="20">
        <v>2</v>
      </c>
      <c r="F10" s="20">
        <v>2</v>
      </c>
      <c r="G10" s="61">
        <v>2</v>
      </c>
      <c r="H10" s="100">
        <f t="shared" si="0"/>
        <v>10</v>
      </c>
      <c r="I10" s="43">
        <f t="shared" si="1"/>
        <v>340</v>
      </c>
    </row>
    <row r="11" spans="1:9" ht="15.75">
      <c r="A11" s="56" t="s">
        <v>13</v>
      </c>
      <c r="B11" s="64" t="s">
        <v>14</v>
      </c>
      <c r="C11" s="56">
        <v>4</v>
      </c>
      <c r="D11" s="93">
        <v>4</v>
      </c>
      <c r="E11" s="93">
        <v>4</v>
      </c>
      <c r="F11" s="93">
        <v>4</v>
      </c>
      <c r="G11" s="65">
        <v>4</v>
      </c>
      <c r="H11" s="43">
        <f t="shared" si="0"/>
        <v>20</v>
      </c>
      <c r="I11" s="43">
        <f t="shared" si="1"/>
        <v>680</v>
      </c>
    </row>
    <row r="12" spans="1:9" s="83" customFormat="1" ht="15.75">
      <c r="A12" s="81">
        <v>5</v>
      </c>
      <c r="B12" s="91" t="s">
        <v>107</v>
      </c>
      <c r="C12" s="81">
        <v>3</v>
      </c>
      <c r="D12" s="81">
        <v>3</v>
      </c>
      <c r="E12" s="99" t="s">
        <v>78</v>
      </c>
      <c r="F12" s="99" t="s">
        <v>78</v>
      </c>
      <c r="G12" s="99" t="s">
        <v>78</v>
      </c>
      <c r="H12" s="100">
        <f t="shared" si="0"/>
        <v>6</v>
      </c>
      <c r="I12" s="43">
        <f>C12*34+D12*34</f>
        <v>204</v>
      </c>
    </row>
    <row r="13" spans="1:9" ht="15.75">
      <c r="A13" s="20">
        <v>6</v>
      </c>
      <c r="B13" s="53" t="s">
        <v>47</v>
      </c>
      <c r="C13" s="20" t="s">
        <v>78</v>
      </c>
      <c r="D13" s="20" t="s">
        <v>78</v>
      </c>
      <c r="E13" s="61">
        <v>2</v>
      </c>
      <c r="F13" s="20">
        <v>2</v>
      </c>
      <c r="G13" s="61">
        <v>2</v>
      </c>
      <c r="H13" s="100">
        <f t="shared" si="0"/>
        <v>6</v>
      </c>
      <c r="I13" s="43">
        <f>E13*34+F13*34+G13*34</f>
        <v>204</v>
      </c>
    </row>
    <row r="14" spans="1:9" ht="15.75">
      <c r="A14" s="20">
        <v>7</v>
      </c>
      <c r="B14" s="53" t="s">
        <v>48</v>
      </c>
      <c r="C14" s="20" t="s">
        <v>78</v>
      </c>
      <c r="D14" s="20" t="s">
        <v>78</v>
      </c>
      <c r="E14" s="61">
        <v>1</v>
      </c>
      <c r="F14" s="20">
        <v>1</v>
      </c>
      <c r="G14" s="61">
        <v>1</v>
      </c>
      <c r="H14" s="100">
        <f t="shared" si="0"/>
        <v>3</v>
      </c>
      <c r="I14" s="43">
        <f>E14*34+F14*34+G14*34</f>
        <v>102</v>
      </c>
    </row>
    <row r="15" spans="1:9" ht="15.75">
      <c r="A15" s="20">
        <v>8</v>
      </c>
      <c r="B15" s="53" t="s">
        <v>38</v>
      </c>
      <c r="C15" s="20">
        <v>1</v>
      </c>
      <c r="D15" s="20">
        <v>1</v>
      </c>
      <c r="E15" s="61">
        <v>1</v>
      </c>
      <c r="F15" s="61">
        <v>1</v>
      </c>
      <c r="G15" s="61">
        <v>1</v>
      </c>
      <c r="H15" s="100">
        <f t="shared" si="0"/>
        <v>5</v>
      </c>
      <c r="I15" s="43">
        <f t="shared" si="1"/>
        <v>170</v>
      </c>
    </row>
    <row r="16" spans="1:9" ht="15.75">
      <c r="A16" s="56" t="s">
        <v>16</v>
      </c>
      <c r="B16" s="64" t="s">
        <v>18</v>
      </c>
      <c r="C16" s="56">
        <v>1</v>
      </c>
      <c r="D16" s="93">
        <v>1</v>
      </c>
      <c r="E16" s="65">
        <v>4</v>
      </c>
      <c r="F16" s="65">
        <v>4</v>
      </c>
      <c r="G16" s="65">
        <v>4</v>
      </c>
      <c r="H16" s="43">
        <f t="shared" si="0"/>
        <v>14</v>
      </c>
      <c r="I16" s="43">
        <f t="shared" si="1"/>
        <v>476</v>
      </c>
    </row>
    <row r="17" spans="1:9" s="83" customFormat="1" ht="15.75">
      <c r="A17" s="81">
        <v>9</v>
      </c>
      <c r="B17" s="91" t="s">
        <v>18</v>
      </c>
      <c r="C17" s="81">
        <v>1</v>
      </c>
      <c r="D17" s="81">
        <v>1</v>
      </c>
      <c r="E17" s="99" t="s">
        <v>78</v>
      </c>
      <c r="F17" s="99" t="s">
        <v>78</v>
      </c>
      <c r="G17" s="99" t="s">
        <v>78</v>
      </c>
      <c r="H17" s="100">
        <f t="shared" si="0"/>
        <v>2</v>
      </c>
      <c r="I17" s="43">
        <f>C17*34+D17*34</f>
        <v>68</v>
      </c>
    </row>
    <row r="18" spans="1:9" ht="15.75">
      <c r="A18" s="20">
        <v>10</v>
      </c>
      <c r="B18" s="53" t="s">
        <v>39</v>
      </c>
      <c r="C18" s="20" t="s">
        <v>78</v>
      </c>
      <c r="D18" s="20" t="s">
        <v>78</v>
      </c>
      <c r="E18" s="61">
        <v>1</v>
      </c>
      <c r="F18" s="61">
        <v>1</v>
      </c>
      <c r="G18" s="61">
        <v>1</v>
      </c>
      <c r="H18" s="100">
        <f t="shared" si="0"/>
        <v>3</v>
      </c>
      <c r="I18" s="43">
        <f>E18*34+F18*34+G18*34</f>
        <v>102</v>
      </c>
    </row>
    <row r="19" spans="1:9" ht="15.75">
      <c r="A19" s="81">
        <v>11</v>
      </c>
      <c r="B19" s="53" t="s">
        <v>40</v>
      </c>
      <c r="C19" s="20" t="s">
        <v>78</v>
      </c>
      <c r="D19" s="20" t="s">
        <v>78</v>
      </c>
      <c r="E19" s="61">
        <v>1</v>
      </c>
      <c r="F19" s="61">
        <v>1</v>
      </c>
      <c r="G19" s="61">
        <v>1</v>
      </c>
      <c r="H19" s="100">
        <f t="shared" si="0"/>
        <v>3</v>
      </c>
      <c r="I19" s="43">
        <f>E19*34+F19*34+G19*34</f>
        <v>102</v>
      </c>
    </row>
    <row r="20" spans="1:9" ht="15.75">
      <c r="A20" s="20">
        <v>12</v>
      </c>
      <c r="B20" s="53" t="s">
        <v>41</v>
      </c>
      <c r="C20" s="20" t="s">
        <v>78</v>
      </c>
      <c r="D20" s="20" t="s">
        <v>78</v>
      </c>
      <c r="E20" s="61">
        <v>1</v>
      </c>
      <c r="F20" s="61">
        <v>1</v>
      </c>
      <c r="G20" s="61">
        <v>1</v>
      </c>
      <c r="H20" s="100">
        <f t="shared" si="0"/>
        <v>3</v>
      </c>
      <c r="I20" s="43">
        <f>E20*34+F20*34+G20*34</f>
        <v>102</v>
      </c>
    </row>
    <row r="21" spans="1:9" ht="15.75">
      <c r="A21" s="81">
        <v>13</v>
      </c>
      <c r="B21" s="53" t="s">
        <v>42</v>
      </c>
      <c r="C21" s="20" t="s">
        <v>78</v>
      </c>
      <c r="D21" s="20" t="s">
        <v>78</v>
      </c>
      <c r="E21" s="61">
        <v>1</v>
      </c>
      <c r="F21" s="61">
        <v>1</v>
      </c>
      <c r="G21" s="61">
        <v>1</v>
      </c>
      <c r="H21" s="100">
        <f t="shared" si="0"/>
        <v>3</v>
      </c>
      <c r="I21" s="43">
        <f>E21*34+F21*34+G21*34</f>
        <v>102</v>
      </c>
    </row>
    <row r="22" spans="1:9" ht="15.75">
      <c r="A22" s="56" t="s">
        <v>19</v>
      </c>
      <c r="B22" s="64" t="s">
        <v>20</v>
      </c>
      <c r="C22" s="56">
        <v>2</v>
      </c>
      <c r="D22" s="93">
        <v>2</v>
      </c>
      <c r="E22" s="93">
        <v>2</v>
      </c>
      <c r="F22" s="93">
        <v>2</v>
      </c>
      <c r="G22" s="65">
        <v>3</v>
      </c>
      <c r="H22" s="43">
        <f t="shared" si="0"/>
        <v>11</v>
      </c>
      <c r="I22" s="43">
        <f t="shared" si="1"/>
        <v>374</v>
      </c>
    </row>
    <row r="23" spans="1:9" ht="15.75">
      <c r="A23" s="20">
        <v>14</v>
      </c>
      <c r="B23" s="53" t="s">
        <v>43</v>
      </c>
      <c r="C23" s="20">
        <v>1</v>
      </c>
      <c r="D23" s="20">
        <v>1</v>
      </c>
      <c r="E23" s="20">
        <v>1</v>
      </c>
      <c r="F23" s="20">
        <v>1</v>
      </c>
      <c r="G23" s="61">
        <v>1</v>
      </c>
      <c r="H23" s="100">
        <f t="shared" si="0"/>
        <v>5</v>
      </c>
      <c r="I23" s="43">
        <f t="shared" si="1"/>
        <v>170</v>
      </c>
    </row>
    <row r="24" spans="1:9" ht="15.75">
      <c r="A24" s="20">
        <v>15</v>
      </c>
      <c r="B24" s="53" t="s">
        <v>44</v>
      </c>
      <c r="C24" s="20">
        <v>1</v>
      </c>
      <c r="D24" s="20">
        <v>1</v>
      </c>
      <c r="E24" s="20">
        <v>1</v>
      </c>
      <c r="F24" s="20">
        <v>1</v>
      </c>
      <c r="G24" s="61">
        <v>1</v>
      </c>
      <c r="H24" s="100">
        <f t="shared" si="0"/>
        <v>5</v>
      </c>
      <c r="I24" s="43">
        <f t="shared" si="1"/>
        <v>170</v>
      </c>
    </row>
    <row r="25" spans="1:9" ht="15.75">
      <c r="A25" s="20">
        <v>16</v>
      </c>
      <c r="B25" s="53" t="s">
        <v>108</v>
      </c>
      <c r="C25" s="20" t="s">
        <v>78</v>
      </c>
      <c r="D25" s="20" t="s">
        <v>78</v>
      </c>
      <c r="E25" s="20" t="s">
        <v>78</v>
      </c>
      <c r="F25" s="20" t="s">
        <v>78</v>
      </c>
      <c r="G25" s="61">
        <v>1</v>
      </c>
      <c r="H25" s="100">
        <f t="shared" si="0"/>
        <v>1</v>
      </c>
      <c r="I25" s="43">
        <f>G25*34</f>
        <v>34</v>
      </c>
    </row>
    <row r="26" spans="1:9" ht="15.75">
      <c r="A26" s="233" t="s">
        <v>79</v>
      </c>
      <c r="B26" s="233"/>
      <c r="C26" s="56">
        <f>C6+C11+C16+C22</f>
        <v>16</v>
      </c>
      <c r="D26" s="93">
        <f>D6+D11+D16+D22</f>
        <v>16</v>
      </c>
      <c r="E26" s="93">
        <f>E6+E11+E16+E22</f>
        <v>19</v>
      </c>
      <c r="F26" s="93">
        <f>F6+F11+F16+F22</f>
        <v>19</v>
      </c>
      <c r="G26" s="65">
        <f>G6+G11+G16+G22</f>
        <v>20</v>
      </c>
      <c r="H26" s="43">
        <f t="shared" si="0"/>
        <v>90</v>
      </c>
      <c r="I26" s="43">
        <f t="shared" si="1"/>
        <v>3060</v>
      </c>
    </row>
    <row r="27" spans="1:9" ht="15.75">
      <c r="A27" s="233" t="s">
        <v>32</v>
      </c>
      <c r="B27" s="233"/>
      <c r="C27" s="93">
        <f>C6+C11+C16+C22</f>
        <v>16</v>
      </c>
      <c r="D27" s="93">
        <f>D6+D11+D16+D22</f>
        <v>16</v>
      </c>
      <c r="E27" s="93">
        <f>E6+E11+E16+E22</f>
        <v>19</v>
      </c>
      <c r="F27" s="93">
        <f>F6+F11+F16+F22</f>
        <v>19</v>
      </c>
      <c r="G27" s="65">
        <f>G6+G11+G16+G22</f>
        <v>20</v>
      </c>
      <c r="H27" s="43">
        <f t="shared" si="0"/>
        <v>90</v>
      </c>
      <c r="I27" s="43">
        <f t="shared" si="1"/>
        <v>3060</v>
      </c>
    </row>
  </sheetData>
  <sheetProtection/>
  <mergeCells count="8">
    <mergeCell ref="A27:B27"/>
    <mergeCell ref="H3:I3"/>
    <mergeCell ref="A5:I5"/>
    <mergeCell ref="A1:I2"/>
    <mergeCell ref="A3:A4"/>
    <mergeCell ref="B3:B4"/>
    <mergeCell ref="C3:G3"/>
    <mergeCell ref="A26:B2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G31" sqref="G31"/>
    </sheetView>
  </sheetViews>
  <sheetFormatPr defaultColWidth="9.00390625" defaultRowHeight="12.75"/>
  <cols>
    <col min="2" max="2" width="33.75390625" style="0" customWidth="1"/>
    <col min="3" max="3" width="9.125" style="0" customWidth="1"/>
    <col min="5" max="5" width="10.75390625" style="0" bestFit="1" customWidth="1"/>
    <col min="6" max="6" width="10.875" style="0" customWidth="1"/>
  </cols>
  <sheetData>
    <row r="1" spans="1:6" ht="18.75" customHeight="1">
      <c r="A1" s="223" t="s">
        <v>153</v>
      </c>
      <c r="B1" s="223"/>
      <c r="C1" s="223"/>
      <c r="D1" s="223"/>
      <c r="E1" s="223"/>
      <c r="F1" s="223"/>
    </row>
    <row r="2" spans="1:6" ht="53.25" customHeight="1">
      <c r="A2" s="223"/>
      <c r="B2" s="223"/>
      <c r="C2" s="223"/>
      <c r="D2" s="223"/>
      <c r="E2" s="223"/>
      <c r="F2" s="223"/>
    </row>
    <row r="3" spans="1:6" ht="47.25" customHeight="1">
      <c r="A3" s="181" t="s">
        <v>2</v>
      </c>
      <c r="B3" s="181" t="s">
        <v>102</v>
      </c>
      <c r="C3" s="181" t="s">
        <v>109</v>
      </c>
      <c r="D3" s="181"/>
      <c r="E3" s="224" t="s">
        <v>103</v>
      </c>
      <c r="F3" s="225"/>
    </row>
    <row r="4" spans="1:6" ht="15.75">
      <c r="A4" s="181"/>
      <c r="B4" s="181"/>
      <c r="C4" s="19">
        <v>10</v>
      </c>
      <c r="D4" s="19">
        <v>11</v>
      </c>
      <c r="E4" s="103" t="s">
        <v>104</v>
      </c>
      <c r="F4" s="21" t="s">
        <v>106</v>
      </c>
    </row>
    <row r="5" spans="1:6" ht="15.75" customHeight="1">
      <c r="A5" s="237" t="s">
        <v>8</v>
      </c>
      <c r="B5" s="238"/>
      <c r="C5" s="238"/>
      <c r="D5" s="238"/>
      <c r="E5" s="238"/>
      <c r="F5" s="239"/>
    </row>
    <row r="6" spans="1:6" ht="15.75" customHeight="1">
      <c r="A6" s="237" t="s">
        <v>110</v>
      </c>
      <c r="B6" s="238"/>
      <c r="C6" s="93">
        <v>15</v>
      </c>
      <c r="D6" s="93">
        <v>15</v>
      </c>
      <c r="E6" s="43">
        <f aca="true" t="shared" si="0" ref="E6:E14">SUM(C6:D6)</f>
        <v>30</v>
      </c>
      <c r="F6" s="43">
        <f>C6*34+D6*34</f>
        <v>1020</v>
      </c>
    </row>
    <row r="7" spans="1:6" s="83" customFormat="1" ht="15.75">
      <c r="A7" s="81">
        <v>1</v>
      </c>
      <c r="B7" s="91" t="s">
        <v>111</v>
      </c>
      <c r="C7" s="81">
        <v>3</v>
      </c>
      <c r="D7" s="81">
        <v>3</v>
      </c>
      <c r="E7" s="100">
        <f t="shared" si="0"/>
        <v>6</v>
      </c>
      <c r="F7" s="95">
        <f>C7*34+D7*34</f>
        <v>204</v>
      </c>
    </row>
    <row r="8" spans="1:6" s="83" customFormat="1" ht="15.75">
      <c r="A8" s="81">
        <v>2</v>
      </c>
      <c r="B8" s="91" t="s">
        <v>48</v>
      </c>
      <c r="C8" s="81">
        <v>1</v>
      </c>
      <c r="D8" s="81">
        <v>1</v>
      </c>
      <c r="E8" s="100">
        <f t="shared" si="0"/>
        <v>2</v>
      </c>
      <c r="F8" s="95">
        <f aca="true" t="shared" si="1" ref="F8:F27">C8*34+D8*34</f>
        <v>68</v>
      </c>
    </row>
    <row r="9" spans="1:6" s="83" customFormat="1" ht="15.75">
      <c r="A9" s="81">
        <v>3</v>
      </c>
      <c r="B9" s="91" t="s">
        <v>38</v>
      </c>
      <c r="C9" s="81">
        <v>1</v>
      </c>
      <c r="D9" s="81">
        <v>1</v>
      </c>
      <c r="E9" s="100">
        <f t="shared" si="0"/>
        <v>2</v>
      </c>
      <c r="F9" s="95">
        <f t="shared" si="1"/>
        <v>68</v>
      </c>
    </row>
    <row r="10" spans="1:6" s="83" customFormat="1" ht="15.75">
      <c r="A10" s="81">
        <v>4</v>
      </c>
      <c r="B10" s="91" t="s">
        <v>34</v>
      </c>
      <c r="C10" s="81">
        <v>1</v>
      </c>
      <c r="D10" s="81">
        <v>1</v>
      </c>
      <c r="E10" s="100">
        <f t="shared" si="0"/>
        <v>2</v>
      </c>
      <c r="F10" s="95">
        <f t="shared" si="1"/>
        <v>68</v>
      </c>
    </row>
    <row r="11" spans="1:6" s="83" customFormat="1" ht="15.75">
      <c r="A11" s="81">
        <v>5</v>
      </c>
      <c r="B11" s="91" t="s">
        <v>37</v>
      </c>
      <c r="C11" s="81">
        <v>2</v>
      </c>
      <c r="D11" s="81">
        <v>2</v>
      </c>
      <c r="E11" s="100">
        <f t="shared" si="0"/>
        <v>4</v>
      </c>
      <c r="F11" s="95">
        <f t="shared" si="1"/>
        <v>136</v>
      </c>
    </row>
    <row r="12" spans="1:6" s="83" customFormat="1" ht="15.75">
      <c r="A12" s="81">
        <v>6</v>
      </c>
      <c r="B12" s="91" t="s">
        <v>58</v>
      </c>
      <c r="C12" s="81">
        <v>3</v>
      </c>
      <c r="D12" s="81">
        <v>3</v>
      </c>
      <c r="E12" s="100">
        <f t="shared" si="0"/>
        <v>6</v>
      </c>
      <c r="F12" s="95">
        <f>C12*34+D12*34</f>
        <v>204</v>
      </c>
    </row>
    <row r="13" spans="1:6" s="83" customFormat="1" ht="15.75">
      <c r="A13" s="81">
        <v>7</v>
      </c>
      <c r="B13" s="91" t="s">
        <v>52</v>
      </c>
      <c r="C13" s="81">
        <v>2</v>
      </c>
      <c r="D13" s="81">
        <v>2</v>
      </c>
      <c r="E13" s="100">
        <f t="shared" si="0"/>
        <v>4</v>
      </c>
      <c r="F13" s="95">
        <f t="shared" si="1"/>
        <v>136</v>
      </c>
    </row>
    <row r="14" spans="1:6" s="83" customFormat="1" ht="15.75">
      <c r="A14" s="81">
        <v>8</v>
      </c>
      <c r="B14" s="91" t="s">
        <v>43</v>
      </c>
      <c r="C14" s="81">
        <v>2</v>
      </c>
      <c r="D14" s="81">
        <v>2</v>
      </c>
      <c r="E14" s="100">
        <f t="shared" si="0"/>
        <v>4</v>
      </c>
      <c r="F14" s="95">
        <f t="shared" si="1"/>
        <v>136</v>
      </c>
    </row>
    <row r="15" spans="1:6" ht="15.75">
      <c r="A15" s="199" t="s">
        <v>80</v>
      </c>
      <c r="B15" s="182"/>
      <c r="C15" s="182"/>
      <c r="D15" s="182"/>
      <c r="E15" s="182"/>
      <c r="F15" s="183"/>
    </row>
    <row r="16" spans="1:6" s="83" customFormat="1" ht="15.75">
      <c r="A16" s="235" t="s">
        <v>53</v>
      </c>
      <c r="B16" s="236"/>
      <c r="C16" s="93">
        <v>4</v>
      </c>
      <c r="D16" s="93">
        <v>4</v>
      </c>
      <c r="E16" s="43">
        <f aca="true" t="shared" si="2" ref="E16:E23">SUM(C16:D16)</f>
        <v>8</v>
      </c>
      <c r="F16" s="43">
        <f t="shared" si="1"/>
        <v>272</v>
      </c>
    </row>
    <row r="17" spans="1:6" ht="15.75">
      <c r="A17" s="20">
        <v>9</v>
      </c>
      <c r="B17" s="53" t="s">
        <v>39</v>
      </c>
      <c r="C17" s="20"/>
      <c r="D17" s="20"/>
      <c r="E17" s="100">
        <f t="shared" si="2"/>
        <v>0</v>
      </c>
      <c r="F17" s="95">
        <f t="shared" si="1"/>
        <v>0</v>
      </c>
    </row>
    <row r="18" spans="1:6" ht="15.75">
      <c r="A18" s="81">
        <v>10</v>
      </c>
      <c r="B18" s="53" t="s">
        <v>40</v>
      </c>
      <c r="C18" s="20">
        <v>2</v>
      </c>
      <c r="D18" s="20">
        <v>2</v>
      </c>
      <c r="E18" s="100">
        <f t="shared" si="2"/>
        <v>4</v>
      </c>
      <c r="F18" s="95">
        <f t="shared" si="1"/>
        <v>136</v>
      </c>
    </row>
    <row r="19" spans="1:6" ht="15.75">
      <c r="A19" s="20">
        <v>11</v>
      </c>
      <c r="B19" s="53" t="s">
        <v>41</v>
      </c>
      <c r="C19" s="20">
        <v>2</v>
      </c>
      <c r="D19" s="20">
        <v>2</v>
      </c>
      <c r="E19" s="100">
        <f t="shared" si="2"/>
        <v>4</v>
      </c>
      <c r="F19" s="95">
        <f t="shared" si="1"/>
        <v>136</v>
      </c>
    </row>
    <row r="20" spans="1:6" ht="15.75">
      <c r="A20" s="81">
        <v>12</v>
      </c>
      <c r="B20" s="53" t="s">
        <v>42</v>
      </c>
      <c r="C20" s="20"/>
      <c r="D20" s="20"/>
      <c r="E20" s="100">
        <f t="shared" si="2"/>
        <v>0</v>
      </c>
      <c r="F20" s="95">
        <f t="shared" si="1"/>
        <v>0</v>
      </c>
    </row>
    <row r="21" spans="1:6" s="101" customFormat="1" ht="15.75">
      <c r="A21" s="235" t="s">
        <v>89</v>
      </c>
      <c r="B21" s="236"/>
      <c r="C21" s="93">
        <v>1</v>
      </c>
      <c r="D21" s="93">
        <v>1</v>
      </c>
      <c r="E21" s="43">
        <f t="shared" si="2"/>
        <v>2</v>
      </c>
      <c r="F21" s="43">
        <f t="shared" si="1"/>
        <v>68</v>
      </c>
    </row>
    <row r="22" spans="1:6" ht="15.75">
      <c r="A22" s="20">
        <v>13</v>
      </c>
      <c r="B22" s="53" t="s">
        <v>44</v>
      </c>
      <c r="C22" s="20">
        <v>1</v>
      </c>
      <c r="D22" s="20">
        <v>1</v>
      </c>
      <c r="E22" s="100">
        <f t="shared" si="2"/>
        <v>2</v>
      </c>
      <c r="F22" s="95">
        <f t="shared" si="1"/>
        <v>68</v>
      </c>
    </row>
    <row r="23" spans="1:6" ht="31.5">
      <c r="A23" s="20">
        <v>14</v>
      </c>
      <c r="B23" s="102" t="s">
        <v>112</v>
      </c>
      <c r="C23" s="20"/>
      <c r="D23" s="20"/>
      <c r="E23" s="87">
        <f t="shared" si="2"/>
        <v>0</v>
      </c>
      <c r="F23" s="95">
        <f t="shared" si="1"/>
        <v>0</v>
      </c>
    </row>
    <row r="24" spans="1:6" ht="15.75">
      <c r="A24" s="20">
        <v>15</v>
      </c>
      <c r="B24" s="97" t="s">
        <v>113</v>
      </c>
      <c r="C24" s="20"/>
      <c r="D24" s="20"/>
      <c r="E24" s="100"/>
      <c r="F24" s="95"/>
    </row>
    <row r="25" spans="1:6" ht="15.75">
      <c r="A25" s="20">
        <v>16</v>
      </c>
      <c r="B25" s="53" t="s">
        <v>108</v>
      </c>
      <c r="C25" s="20"/>
      <c r="D25" s="20"/>
      <c r="E25" s="100">
        <f>SUM(C25:D25)</f>
        <v>0</v>
      </c>
      <c r="F25" s="95">
        <f t="shared" si="1"/>
        <v>0</v>
      </c>
    </row>
    <row r="26" spans="1:6" ht="15.75">
      <c r="A26" s="233" t="s">
        <v>79</v>
      </c>
      <c r="B26" s="233"/>
      <c r="C26" s="93">
        <f>C6+C16+C21</f>
        <v>20</v>
      </c>
      <c r="D26" s="93">
        <f>D6+D16+D21</f>
        <v>20</v>
      </c>
      <c r="E26" s="93">
        <f>E6+E16+E21</f>
        <v>40</v>
      </c>
      <c r="F26" s="43">
        <f t="shared" si="1"/>
        <v>1360</v>
      </c>
    </row>
    <row r="27" spans="1:6" ht="15.75">
      <c r="A27" s="233" t="s">
        <v>32</v>
      </c>
      <c r="B27" s="233"/>
      <c r="C27" s="93">
        <f>C6+C16+C21</f>
        <v>20</v>
      </c>
      <c r="D27" s="93">
        <f>D6+D16+D21</f>
        <v>20</v>
      </c>
      <c r="E27" s="93">
        <f>E6+E16+E21</f>
        <v>40</v>
      </c>
      <c r="F27" s="43">
        <f t="shared" si="1"/>
        <v>1360</v>
      </c>
    </row>
  </sheetData>
  <sheetProtection/>
  <mergeCells count="12">
    <mergeCell ref="A1:F2"/>
    <mergeCell ref="A3:A4"/>
    <mergeCell ref="B3:B4"/>
    <mergeCell ref="C3:D3"/>
    <mergeCell ref="E3:F3"/>
    <mergeCell ref="A5:F5"/>
    <mergeCell ref="A26:B26"/>
    <mergeCell ref="A27:B27"/>
    <mergeCell ref="A15:F15"/>
    <mergeCell ref="A16:B16"/>
    <mergeCell ref="A21:B21"/>
    <mergeCell ref="A6:B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zoomScaleSheetLayoutView="70" zoomScalePageLayoutView="0" workbookViewId="0" topLeftCell="A4">
      <selection activeCell="B30" sqref="B30"/>
    </sheetView>
  </sheetViews>
  <sheetFormatPr defaultColWidth="9.00390625" defaultRowHeight="12.75"/>
  <cols>
    <col min="1" max="1" width="9.00390625" style="0" customWidth="1"/>
    <col min="2" max="2" width="56.875" style="0" customWidth="1"/>
    <col min="3" max="3" width="12.25390625" style="0" customWidth="1"/>
    <col min="4" max="4" width="11.00390625" style="0" customWidth="1"/>
    <col min="5" max="6" width="12.75390625" style="0" customWidth="1"/>
  </cols>
  <sheetData>
    <row r="1" spans="1:6" ht="64.5" customHeight="1">
      <c r="A1" s="179" t="s">
        <v>146</v>
      </c>
      <c r="B1" s="180"/>
      <c r="C1" s="180"/>
      <c r="D1" s="180"/>
      <c r="E1" s="180"/>
      <c r="F1" s="180"/>
    </row>
    <row r="2" spans="1:7" ht="64.5" customHeight="1">
      <c r="A2" s="185" t="s">
        <v>145</v>
      </c>
      <c r="B2" s="185"/>
      <c r="C2" s="185"/>
      <c r="D2" s="185"/>
      <c r="E2" s="185"/>
      <c r="F2" s="185"/>
      <c r="G2" s="151"/>
    </row>
    <row r="3" spans="1:6" s="54" customFormat="1" ht="33.75" customHeight="1">
      <c r="A3" s="181" t="s">
        <v>2</v>
      </c>
      <c r="B3" s="181" t="s">
        <v>56</v>
      </c>
      <c r="C3" s="182"/>
      <c r="D3" s="183"/>
      <c r="E3" s="181" t="s">
        <v>5</v>
      </c>
      <c r="F3" s="181"/>
    </row>
    <row r="4" spans="1:6" s="54" customFormat="1" ht="34.5" customHeight="1">
      <c r="A4" s="181"/>
      <c r="B4" s="181"/>
      <c r="C4" s="19" t="s">
        <v>71</v>
      </c>
      <c r="D4" s="19">
        <v>5</v>
      </c>
      <c r="E4" s="19" t="s">
        <v>6</v>
      </c>
      <c r="F4" s="19" t="s">
        <v>7</v>
      </c>
    </row>
    <row r="5" spans="1:6" ht="15.75">
      <c r="A5" s="184" t="s">
        <v>57</v>
      </c>
      <c r="B5" s="184"/>
      <c r="C5" s="184"/>
      <c r="D5" s="184"/>
      <c r="E5" s="184"/>
      <c r="F5" s="184"/>
    </row>
    <row r="6" spans="1:6" ht="15" customHeight="1">
      <c r="A6" s="22" t="s">
        <v>9</v>
      </c>
      <c r="B6" s="27" t="s">
        <v>10</v>
      </c>
      <c r="C6" s="45">
        <v>12</v>
      </c>
      <c r="D6" s="45">
        <v>12</v>
      </c>
      <c r="E6" s="45">
        <v>12</v>
      </c>
      <c r="F6" s="45">
        <f>E6*34</f>
        <v>408</v>
      </c>
    </row>
    <row r="7" spans="1:6" ht="15" customHeight="1">
      <c r="A7" s="20">
        <v>1</v>
      </c>
      <c r="B7" s="2" t="s">
        <v>34</v>
      </c>
      <c r="C7" s="46">
        <v>3</v>
      </c>
      <c r="D7" s="46">
        <v>3</v>
      </c>
      <c r="E7" s="46">
        <v>3</v>
      </c>
      <c r="F7" s="45">
        <f aca="true" t="shared" si="0" ref="F7:F31">E7*34</f>
        <v>102</v>
      </c>
    </row>
    <row r="8" spans="1:6" ht="15" customHeight="1">
      <c r="A8" s="20">
        <v>2</v>
      </c>
      <c r="B8" s="2" t="s">
        <v>37</v>
      </c>
      <c r="C8" s="46">
        <v>2</v>
      </c>
      <c r="D8" s="46">
        <v>2</v>
      </c>
      <c r="E8" s="46">
        <v>2</v>
      </c>
      <c r="F8" s="45">
        <f t="shared" si="0"/>
        <v>68</v>
      </c>
    </row>
    <row r="9" spans="1:6" ht="15" customHeight="1">
      <c r="A9" s="20">
        <v>3</v>
      </c>
      <c r="B9" s="2" t="s">
        <v>58</v>
      </c>
      <c r="C9" s="46">
        <v>4</v>
      </c>
      <c r="D9" s="46">
        <v>4</v>
      </c>
      <c r="E9" s="46">
        <v>4</v>
      </c>
      <c r="F9" s="45">
        <f t="shared" si="0"/>
        <v>136</v>
      </c>
    </row>
    <row r="10" spans="1:6" ht="15" customHeight="1">
      <c r="A10" s="20">
        <v>4</v>
      </c>
      <c r="B10" s="105" t="s">
        <v>52</v>
      </c>
      <c r="C10" s="46">
        <v>3</v>
      </c>
      <c r="D10" s="46">
        <v>3</v>
      </c>
      <c r="E10" s="46">
        <v>3</v>
      </c>
      <c r="F10" s="45">
        <f t="shared" si="0"/>
        <v>102</v>
      </c>
    </row>
    <row r="11" spans="1:6" ht="15" customHeight="1">
      <c r="A11" s="22" t="s">
        <v>13</v>
      </c>
      <c r="B11" s="23" t="s">
        <v>14</v>
      </c>
      <c r="C11" s="47">
        <v>6</v>
      </c>
      <c r="D11" s="47">
        <v>6</v>
      </c>
      <c r="E11" s="47">
        <v>6</v>
      </c>
      <c r="F11" s="45">
        <f t="shared" si="0"/>
        <v>204</v>
      </c>
    </row>
    <row r="12" spans="1:6" ht="15" customHeight="1">
      <c r="A12" s="20">
        <v>5</v>
      </c>
      <c r="B12" s="2" t="s">
        <v>15</v>
      </c>
      <c r="C12" s="46">
        <v>5</v>
      </c>
      <c r="D12" s="46">
        <v>5</v>
      </c>
      <c r="E12" s="46">
        <v>5</v>
      </c>
      <c r="F12" s="45">
        <f t="shared" si="0"/>
        <v>170</v>
      </c>
    </row>
    <row r="13" spans="1:6" ht="15" customHeight="1">
      <c r="A13" s="20">
        <v>6</v>
      </c>
      <c r="B13" s="2" t="s">
        <v>47</v>
      </c>
      <c r="C13" s="106" t="s">
        <v>78</v>
      </c>
      <c r="D13" s="106" t="s">
        <v>78</v>
      </c>
      <c r="E13" s="106" t="s">
        <v>78</v>
      </c>
      <c r="F13" s="45" t="s">
        <v>165</v>
      </c>
    </row>
    <row r="14" spans="1:6" ht="15" customHeight="1">
      <c r="A14" s="20">
        <v>7</v>
      </c>
      <c r="B14" s="2" t="s">
        <v>48</v>
      </c>
      <c r="C14" s="106" t="s">
        <v>78</v>
      </c>
      <c r="D14" s="106" t="s">
        <v>78</v>
      </c>
      <c r="E14" s="106" t="s">
        <v>78</v>
      </c>
      <c r="F14" s="45" t="s">
        <v>165</v>
      </c>
    </row>
    <row r="15" spans="1:6" ht="15" customHeight="1">
      <c r="A15" s="20">
        <v>8</v>
      </c>
      <c r="B15" s="2" t="s">
        <v>38</v>
      </c>
      <c r="C15" s="46">
        <v>1</v>
      </c>
      <c r="D15" s="46">
        <v>1</v>
      </c>
      <c r="E15" s="46">
        <v>1</v>
      </c>
      <c r="F15" s="45">
        <f t="shared" si="0"/>
        <v>34</v>
      </c>
    </row>
    <row r="16" spans="1:6" ht="15" customHeight="1">
      <c r="A16" s="22" t="s">
        <v>16</v>
      </c>
      <c r="B16" s="23" t="s">
        <v>17</v>
      </c>
      <c r="C16" s="47">
        <v>2</v>
      </c>
      <c r="D16" s="47">
        <v>2</v>
      </c>
      <c r="E16" s="47">
        <v>2</v>
      </c>
      <c r="F16" s="45">
        <f t="shared" si="0"/>
        <v>68</v>
      </c>
    </row>
    <row r="17" spans="1:6" ht="15" customHeight="1">
      <c r="A17" s="20">
        <v>9</v>
      </c>
      <c r="B17" s="2" t="s">
        <v>17</v>
      </c>
      <c r="C17" s="46">
        <v>2</v>
      </c>
      <c r="D17" s="46">
        <v>2</v>
      </c>
      <c r="E17" s="46">
        <v>2</v>
      </c>
      <c r="F17" s="45">
        <f t="shared" si="0"/>
        <v>68</v>
      </c>
    </row>
    <row r="18" spans="1:6" ht="15" customHeight="1">
      <c r="A18" s="20">
        <v>10</v>
      </c>
      <c r="B18" s="2" t="s">
        <v>39</v>
      </c>
      <c r="C18" s="106" t="s">
        <v>78</v>
      </c>
      <c r="D18" s="106" t="s">
        <v>78</v>
      </c>
      <c r="E18" s="106" t="s">
        <v>78</v>
      </c>
      <c r="F18" s="45" t="s">
        <v>165</v>
      </c>
    </row>
    <row r="19" spans="1:6" ht="15" customHeight="1">
      <c r="A19" s="20">
        <v>11</v>
      </c>
      <c r="B19" s="2" t="s">
        <v>40</v>
      </c>
      <c r="C19" s="106" t="s">
        <v>78</v>
      </c>
      <c r="D19" s="106" t="s">
        <v>78</v>
      </c>
      <c r="E19" s="106" t="s">
        <v>78</v>
      </c>
      <c r="F19" s="45" t="s">
        <v>165</v>
      </c>
    </row>
    <row r="20" spans="1:6" ht="15" customHeight="1">
      <c r="A20" s="20">
        <v>12</v>
      </c>
      <c r="B20" s="2" t="s">
        <v>41</v>
      </c>
      <c r="C20" s="106" t="s">
        <v>78</v>
      </c>
      <c r="D20" s="106" t="s">
        <v>78</v>
      </c>
      <c r="E20" s="106" t="s">
        <v>78</v>
      </c>
      <c r="F20" s="45" t="s">
        <v>165</v>
      </c>
    </row>
    <row r="21" spans="1:6" ht="15" customHeight="1">
      <c r="A21" s="20">
        <v>13</v>
      </c>
      <c r="B21" s="2" t="s">
        <v>42</v>
      </c>
      <c r="C21" s="106" t="s">
        <v>78</v>
      </c>
      <c r="D21" s="106" t="s">
        <v>78</v>
      </c>
      <c r="E21" s="106" t="s">
        <v>78</v>
      </c>
      <c r="F21" s="45" t="s">
        <v>165</v>
      </c>
    </row>
    <row r="22" spans="1:6" ht="15" customHeight="1">
      <c r="A22" s="22" t="s">
        <v>19</v>
      </c>
      <c r="B22" s="25" t="s">
        <v>20</v>
      </c>
      <c r="C22" s="47">
        <v>3</v>
      </c>
      <c r="D22" s="47">
        <v>3</v>
      </c>
      <c r="E22" s="47">
        <v>3</v>
      </c>
      <c r="F22" s="45">
        <f t="shared" si="0"/>
        <v>102</v>
      </c>
    </row>
    <row r="23" spans="1:6" ht="15" customHeight="1">
      <c r="A23" s="20">
        <v>14</v>
      </c>
      <c r="B23" s="2" t="s">
        <v>43</v>
      </c>
      <c r="C23" s="46">
        <v>2</v>
      </c>
      <c r="D23" s="46">
        <v>2</v>
      </c>
      <c r="E23" s="46">
        <v>2</v>
      </c>
      <c r="F23" s="45">
        <f t="shared" si="0"/>
        <v>68</v>
      </c>
    </row>
    <row r="24" spans="1:6" ht="15" customHeight="1">
      <c r="A24" s="20">
        <v>15</v>
      </c>
      <c r="B24" s="2" t="s">
        <v>44</v>
      </c>
      <c r="C24" s="46">
        <v>1</v>
      </c>
      <c r="D24" s="46">
        <v>1</v>
      </c>
      <c r="E24" s="46">
        <v>1</v>
      </c>
      <c r="F24" s="45">
        <f t="shared" si="0"/>
        <v>34</v>
      </c>
    </row>
    <row r="25" spans="1:6" ht="15" customHeight="1">
      <c r="A25" s="20">
        <v>16</v>
      </c>
      <c r="B25" s="2" t="s">
        <v>59</v>
      </c>
      <c r="C25" s="106" t="s">
        <v>78</v>
      </c>
      <c r="D25" s="106" t="s">
        <v>78</v>
      </c>
      <c r="E25" s="106" t="s">
        <v>78</v>
      </c>
      <c r="F25" s="45" t="s">
        <v>165</v>
      </c>
    </row>
    <row r="26" spans="1:6" ht="15" customHeight="1">
      <c r="A26" s="22" t="s">
        <v>22</v>
      </c>
      <c r="B26" s="23" t="s">
        <v>23</v>
      </c>
      <c r="C26" s="47">
        <v>3</v>
      </c>
      <c r="D26" s="47">
        <v>3</v>
      </c>
      <c r="E26" s="47">
        <v>3</v>
      </c>
      <c r="F26" s="45">
        <f t="shared" si="0"/>
        <v>102</v>
      </c>
    </row>
    <row r="27" spans="1:6" ht="15" customHeight="1">
      <c r="A27" s="20">
        <v>17</v>
      </c>
      <c r="B27" s="2" t="s">
        <v>24</v>
      </c>
      <c r="C27" s="46">
        <v>1</v>
      </c>
      <c r="D27" s="46">
        <v>1</v>
      </c>
      <c r="E27" s="46">
        <v>1</v>
      </c>
      <c r="F27" s="45">
        <f t="shared" si="0"/>
        <v>34</v>
      </c>
    </row>
    <row r="28" spans="1:6" ht="15" customHeight="1">
      <c r="A28" s="20">
        <v>18</v>
      </c>
      <c r="B28" s="2" t="s">
        <v>25</v>
      </c>
      <c r="C28" s="46">
        <v>2</v>
      </c>
      <c r="D28" s="46">
        <v>2</v>
      </c>
      <c r="E28" s="46">
        <v>2</v>
      </c>
      <c r="F28" s="45">
        <f t="shared" si="0"/>
        <v>68</v>
      </c>
    </row>
    <row r="29" spans="1:6" ht="15" customHeight="1">
      <c r="A29" s="22" t="s">
        <v>35</v>
      </c>
      <c r="B29" s="23" t="s">
        <v>27</v>
      </c>
      <c r="C29" s="47">
        <v>2</v>
      </c>
      <c r="D29" s="47">
        <v>2</v>
      </c>
      <c r="E29" s="47">
        <v>2</v>
      </c>
      <c r="F29" s="45">
        <f t="shared" si="0"/>
        <v>68</v>
      </c>
    </row>
    <row r="30" spans="1:6" ht="15" customHeight="1">
      <c r="A30" s="20">
        <v>19</v>
      </c>
      <c r="B30" s="2" t="s">
        <v>27</v>
      </c>
      <c r="C30" s="46">
        <v>2</v>
      </c>
      <c r="D30" s="46">
        <v>2</v>
      </c>
      <c r="E30" s="46">
        <v>2</v>
      </c>
      <c r="F30" s="45">
        <f t="shared" si="0"/>
        <v>68</v>
      </c>
    </row>
    <row r="31" spans="1:6" ht="15" customHeight="1">
      <c r="A31" s="187" t="s">
        <v>29</v>
      </c>
      <c r="B31" s="187"/>
      <c r="C31" s="47">
        <f>C6+C11+C16+C22+C26+C29</f>
        <v>28</v>
      </c>
      <c r="D31" s="47">
        <f>D6+D11+D16+D22+D26+D29</f>
        <v>28</v>
      </c>
      <c r="E31" s="47">
        <f>E6+E11+E16+E22+E26+E29</f>
        <v>28</v>
      </c>
      <c r="F31" s="45">
        <f t="shared" si="0"/>
        <v>952</v>
      </c>
    </row>
    <row r="32" spans="1:6" ht="15" customHeight="1">
      <c r="A32" s="184" t="s">
        <v>30</v>
      </c>
      <c r="B32" s="184"/>
      <c r="C32" s="184"/>
      <c r="D32" s="184"/>
      <c r="E32" s="184"/>
      <c r="F32" s="184"/>
    </row>
    <row r="33" spans="1:6" ht="15" customHeight="1">
      <c r="A33" s="188" t="s">
        <v>135</v>
      </c>
      <c r="B33" s="188"/>
      <c r="C33" s="142">
        <v>0.5</v>
      </c>
      <c r="D33" s="142">
        <v>0.5</v>
      </c>
      <c r="E33" s="142">
        <v>0.5</v>
      </c>
      <c r="F33" s="24">
        <f>E33*36</f>
        <v>18</v>
      </c>
    </row>
    <row r="34" spans="1:6" ht="15" customHeight="1">
      <c r="A34" s="190" t="s">
        <v>84</v>
      </c>
      <c r="B34" s="191"/>
      <c r="C34" s="82">
        <v>1</v>
      </c>
      <c r="D34" s="82">
        <v>1</v>
      </c>
      <c r="E34" s="82">
        <v>1</v>
      </c>
      <c r="F34" s="24">
        <f>E34*36</f>
        <v>36</v>
      </c>
    </row>
    <row r="35" spans="1:6" ht="15" customHeight="1">
      <c r="A35" s="170" t="s">
        <v>33</v>
      </c>
      <c r="B35" s="171"/>
      <c r="C35" s="171"/>
      <c r="D35" s="171"/>
      <c r="E35" s="171"/>
      <c r="F35" s="172"/>
    </row>
    <row r="36" spans="1:6" ht="15" customHeight="1">
      <c r="A36" s="26" t="s">
        <v>9</v>
      </c>
      <c r="B36" s="49" t="s">
        <v>46</v>
      </c>
      <c r="C36" s="16">
        <v>4</v>
      </c>
      <c r="D36" s="16">
        <v>0</v>
      </c>
      <c r="E36" s="24">
        <v>4</v>
      </c>
      <c r="F36" s="24">
        <f aca="true" t="shared" si="1" ref="F36:F41">E36*36</f>
        <v>144</v>
      </c>
    </row>
    <row r="37" spans="1:8" s="83" customFormat="1" ht="15" customHeight="1">
      <c r="A37" s="85">
        <v>1</v>
      </c>
      <c r="B37" s="52" t="s">
        <v>61</v>
      </c>
      <c r="C37" s="87">
        <v>2</v>
      </c>
      <c r="D37" s="51"/>
      <c r="E37" s="88">
        <f>SUM(C37:D37)</f>
        <v>2</v>
      </c>
      <c r="F37" s="24">
        <f t="shared" si="1"/>
        <v>72</v>
      </c>
      <c r="H37" s="83" t="s">
        <v>98</v>
      </c>
    </row>
    <row r="38" spans="1:8" s="83" customFormat="1" ht="16.5" customHeight="1">
      <c r="A38" s="85">
        <v>2</v>
      </c>
      <c r="B38" s="52" t="s">
        <v>119</v>
      </c>
      <c r="C38" s="87">
        <v>1</v>
      </c>
      <c r="D38" s="51"/>
      <c r="E38" s="89">
        <f>SUM(C38:D38)</f>
        <v>1</v>
      </c>
      <c r="F38" s="24">
        <f t="shared" si="1"/>
        <v>36</v>
      </c>
      <c r="H38" s="83" t="s">
        <v>100</v>
      </c>
    </row>
    <row r="39" spans="1:8" s="83" customFormat="1" ht="18" customHeight="1">
      <c r="A39" s="85">
        <v>3</v>
      </c>
      <c r="B39" s="52" t="s">
        <v>65</v>
      </c>
      <c r="C39" s="87">
        <v>1</v>
      </c>
      <c r="D39" s="51"/>
      <c r="E39" s="88">
        <f>SUM(C39:D39)</f>
        <v>1</v>
      </c>
      <c r="F39" s="24">
        <f t="shared" si="1"/>
        <v>36</v>
      </c>
      <c r="H39" s="83" t="s">
        <v>100</v>
      </c>
    </row>
    <row r="40" spans="1:9" ht="15" customHeight="1">
      <c r="A40" s="189" t="s">
        <v>45</v>
      </c>
      <c r="B40" s="189"/>
      <c r="C40" s="47">
        <v>4</v>
      </c>
      <c r="D40" s="146">
        <v>1.5</v>
      </c>
      <c r="E40" s="47">
        <v>4</v>
      </c>
      <c r="F40" s="24">
        <f t="shared" si="1"/>
        <v>144</v>
      </c>
      <c r="I40" s="83"/>
    </row>
    <row r="41" spans="1:6" ht="15" customHeight="1">
      <c r="A41" s="189" t="s">
        <v>36</v>
      </c>
      <c r="B41" s="189"/>
      <c r="C41" s="146">
        <f>C33+C31+C34+C40</f>
        <v>33.5</v>
      </c>
      <c r="D41" s="146">
        <f>D40+D31</f>
        <v>29.5</v>
      </c>
      <c r="E41" s="146">
        <f>E33+E31+E34+E40</f>
        <v>33.5</v>
      </c>
      <c r="F41" s="24">
        <f t="shared" si="1"/>
        <v>1206</v>
      </c>
    </row>
    <row r="42" ht="15.75" customHeight="1"/>
    <row r="43" spans="1:6" s="66" customFormat="1" ht="15.75">
      <c r="A43" s="186"/>
      <c r="B43" s="186"/>
      <c r="C43" s="186"/>
      <c r="D43" s="186"/>
      <c r="E43" s="186"/>
      <c r="F43" s="186"/>
    </row>
  </sheetData>
  <sheetProtection/>
  <mergeCells count="15">
    <mergeCell ref="A35:F35"/>
    <mergeCell ref="A43:F43"/>
    <mergeCell ref="A31:B31"/>
    <mergeCell ref="A32:F32"/>
    <mergeCell ref="A33:B33"/>
    <mergeCell ref="A40:B40"/>
    <mergeCell ref="A41:B41"/>
    <mergeCell ref="A34:B34"/>
    <mergeCell ref="A1:F1"/>
    <mergeCell ref="A3:A4"/>
    <mergeCell ref="B3:B4"/>
    <mergeCell ref="C3:D3"/>
    <mergeCell ref="E3:F3"/>
    <mergeCell ref="A5:F5"/>
    <mergeCell ref="A2:F2"/>
  </mergeCells>
  <printOptions/>
  <pageMargins left="0.984251968503937" right="0.7086614173228347" top="0.7874015748031497" bottom="0.7480314960629921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5"/>
  <sheetViews>
    <sheetView tabSelected="1" zoomScale="80" zoomScaleNormal="80" zoomScaleSheetLayoutView="96" zoomScalePageLayoutView="0" workbookViewId="0" topLeftCell="A1">
      <selection activeCell="A2" sqref="A2:G2"/>
    </sheetView>
  </sheetViews>
  <sheetFormatPr defaultColWidth="9.00390625" defaultRowHeight="12.75"/>
  <cols>
    <col min="1" max="1" width="6.625" style="0" customWidth="1"/>
    <col min="2" max="2" width="52.25390625" style="0" customWidth="1"/>
    <col min="3" max="3" width="13.75390625" style="0" customWidth="1"/>
    <col min="4" max="4" width="13.625" style="0" customWidth="1"/>
    <col min="5" max="5" width="11.00390625" style="0" customWidth="1"/>
    <col min="6" max="6" width="13.125" style="0" customWidth="1"/>
    <col min="7" max="7" width="12.75390625" style="0" customWidth="1"/>
    <col min="9" max="9" width="23.00390625" style="0" bestFit="1" customWidth="1"/>
  </cols>
  <sheetData>
    <row r="1" spans="1:7" ht="53.25" customHeight="1">
      <c r="A1" s="179" t="s">
        <v>147</v>
      </c>
      <c r="B1" s="180"/>
      <c r="C1" s="180"/>
      <c r="D1" s="180"/>
      <c r="E1" s="180"/>
      <c r="F1" s="180"/>
      <c r="G1" s="180"/>
    </row>
    <row r="2" spans="1:7" ht="53.25" customHeight="1">
      <c r="A2" s="185" t="s">
        <v>145</v>
      </c>
      <c r="B2" s="185"/>
      <c r="C2" s="185"/>
      <c r="D2" s="185"/>
      <c r="E2" s="185"/>
      <c r="F2" s="185"/>
      <c r="G2" s="185"/>
    </row>
    <row r="3" spans="1:7" ht="33" customHeight="1">
      <c r="A3" s="192" t="s">
        <v>2</v>
      </c>
      <c r="B3" s="192" t="s">
        <v>56</v>
      </c>
      <c r="C3" s="193" t="s">
        <v>81</v>
      </c>
      <c r="D3" s="185"/>
      <c r="E3" s="194"/>
      <c r="F3" s="192" t="s">
        <v>5</v>
      </c>
      <c r="G3" s="192"/>
    </row>
    <row r="4" spans="1:7" ht="39" customHeight="1">
      <c r="A4" s="181"/>
      <c r="B4" s="181"/>
      <c r="C4" s="113" t="s">
        <v>73</v>
      </c>
      <c r="D4" s="19" t="s">
        <v>74</v>
      </c>
      <c r="E4" s="19">
        <v>6</v>
      </c>
      <c r="F4" s="19" t="s">
        <v>6</v>
      </c>
      <c r="G4" s="19" t="s">
        <v>7</v>
      </c>
    </row>
    <row r="5" spans="1:7" ht="15.75">
      <c r="A5" s="184" t="s">
        <v>57</v>
      </c>
      <c r="B5" s="184"/>
      <c r="C5" s="184"/>
      <c r="D5" s="184"/>
      <c r="E5" s="184"/>
      <c r="F5" s="184"/>
      <c r="G5" s="184"/>
    </row>
    <row r="6" spans="1:7" ht="15" customHeight="1">
      <c r="A6" s="22" t="s">
        <v>9</v>
      </c>
      <c r="B6" s="27" t="s">
        <v>10</v>
      </c>
      <c r="C6" s="115">
        <v>12</v>
      </c>
      <c r="D6" s="45">
        <v>12</v>
      </c>
      <c r="E6" s="45">
        <v>12</v>
      </c>
      <c r="F6" s="45">
        <v>12</v>
      </c>
      <c r="G6" s="47">
        <f>F6*34</f>
        <v>408</v>
      </c>
    </row>
    <row r="7" spans="1:7" ht="15" customHeight="1">
      <c r="A7" s="20">
        <v>1</v>
      </c>
      <c r="B7" s="2" t="s">
        <v>34</v>
      </c>
      <c r="C7" s="116">
        <v>3</v>
      </c>
      <c r="D7" s="46">
        <v>3</v>
      </c>
      <c r="E7" s="46">
        <v>3</v>
      </c>
      <c r="F7" s="46">
        <v>3</v>
      </c>
      <c r="G7" s="47">
        <f aca="true" t="shared" si="0" ref="G7:G24">F7*34</f>
        <v>102</v>
      </c>
    </row>
    <row r="8" spans="1:7" ht="15" customHeight="1">
      <c r="A8" s="20">
        <v>2</v>
      </c>
      <c r="B8" s="2" t="s">
        <v>37</v>
      </c>
      <c r="C8" s="116">
        <v>2</v>
      </c>
      <c r="D8" s="46">
        <v>2</v>
      </c>
      <c r="E8" s="46">
        <v>2</v>
      </c>
      <c r="F8" s="46">
        <v>2</v>
      </c>
      <c r="G8" s="47">
        <f t="shared" si="0"/>
        <v>68</v>
      </c>
    </row>
    <row r="9" spans="1:7" ht="15" customHeight="1">
      <c r="A9" s="20">
        <v>3</v>
      </c>
      <c r="B9" s="2" t="s">
        <v>58</v>
      </c>
      <c r="C9" s="116">
        <v>4</v>
      </c>
      <c r="D9" s="46">
        <v>4</v>
      </c>
      <c r="E9" s="46">
        <v>4</v>
      </c>
      <c r="F9" s="46">
        <v>4</v>
      </c>
      <c r="G9" s="47">
        <f t="shared" si="0"/>
        <v>136</v>
      </c>
    </row>
    <row r="10" spans="1:7" ht="15" customHeight="1">
      <c r="A10" s="20">
        <v>4</v>
      </c>
      <c r="B10" s="105" t="s">
        <v>52</v>
      </c>
      <c r="C10" s="116">
        <v>3</v>
      </c>
      <c r="D10" s="46">
        <v>3</v>
      </c>
      <c r="E10" s="46">
        <v>3</v>
      </c>
      <c r="F10" s="46">
        <v>3</v>
      </c>
      <c r="G10" s="47">
        <f t="shared" si="0"/>
        <v>102</v>
      </c>
    </row>
    <row r="11" spans="1:7" ht="15" customHeight="1">
      <c r="A11" s="22" t="s">
        <v>13</v>
      </c>
      <c r="B11" s="23" t="s">
        <v>14</v>
      </c>
      <c r="C11" s="117">
        <v>6</v>
      </c>
      <c r="D11" s="47">
        <v>6</v>
      </c>
      <c r="E11" s="47">
        <v>6</v>
      </c>
      <c r="F11" s="47">
        <v>6</v>
      </c>
      <c r="G11" s="47">
        <f t="shared" si="0"/>
        <v>204</v>
      </c>
    </row>
    <row r="12" spans="1:7" ht="15" customHeight="1">
      <c r="A12" s="20">
        <v>5</v>
      </c>
      <c r="B12" s="2" t="s">
        <v>15</v>
      </c>
      <c r="C12" s="116">
        <v>5</v>
      </c>
      <c r="D12" s="46">
        <v>5</v>
      </c>
      <c r="E12" s="46">
        <v>5</v>
      </c>
      <c r="F12" s="46">
        <v>5</v>
      </c>
      <c r="G12" s="47">
        <f t="shared" si="0"/>
        <v>170</v>
      </c>
    </row>
    <row r="13" spans="1:7" ht="15" customHeight="1">
      <c r="A13" s="20">
        <v>6</v>
      </c>
      <c r="B13" s="2" t="s">
        <v>47</v>
      </c>
      <c r="C13" s="118" t="s">
        <v>78</v>
      </c>
      <c r="D13" s="106" t="s">
        <v>78</v>
      </c>
      <c r="E13" s="106" t="s">
        <v>78</v>
      </c>
      <c r="F13" s="106" t="s">
        <v>78</v>
      </c>
      <c r="G13" s="47"/>
    </row>
    <row r="14" spans="1:7" ht="15" customHeight="1">
      <c r="A14" s="20">
        <v>7</v>
      </c>
      <c r="B14" s="2" t="s">
        <v>48</v>
      </c>
      <c r="C14" s="118" t="s">
        <v>78</v>
      </c>
      <c r="D14" s="106" t="s">
        <v>78</v>
      </c>
      <c r="E14" s="106" t="s">
        <v>78</v>
      </c>
      <c r="F14" s="106" t="s">
        <v>78</v>
      </c>
      <c r="G14" s="47"/>
    </row>
    <row r="15" spans="1:7" ht="15" customHeight="1">
      <c r="A15" s="20">
        <v>8</v>
      </c>
      <c r="B15" s="2" t="s">
        <v>38</v>
      </c>
      <c r="C15" s="116">
        <v>1</v>
      </c>
      <c r="D15" s="46">
        <v>1</v>
      </c>
      <c r="E15" s="46">
        <v>1</v>
      </c>
      <c r="F15" s="46">
        <v>1</v>
      </c>
      <c r="G15" s="47">
        <f t="shared" si="0"/>
        <v>34</v>
      </c>
    </row>
    <row r="16" spans="1:7" ht="15" customHeight="1">
      <c r="A16" s="22" t="s">
        <v>16</v>
      </c>
      <c r="B16" s="23" t="s">
        <v>17</v>
      </c>
      <c r="C16" s="117">
        <v>2</v>
      </c>
      <c r="D16" s="47">
        <v>2</v>
      </c>
      <c r="E16" s="47">
        <v>2</v>
      </c>
      <c r="F16" s="47">
        <v>2</v>
      </c>
      <c r="G16" s="47">
        <f t="shared" si="0"/>
        <v>68</v>
      </c>
    </row>
    <row r="17" spans="1:7" ht="15" customHeight="1">
      <c r="A17" s="20">
        <v>9</v>
      </c>
      <c r="B17" s="2" t="s">
        <v>17</v>
      </c>
      <c r="C17" s="116">
        <v>2</v>
      </c>
      <c r="D17" s="46">
        <v>2</v>
      </c>
      <c r="E17" s="46">
        <v>2</v>
      </c>
      <c r="F17" s="46">
        <v>2</v>
      </c>
      <c r="G17" s="47">
        <f t="shared" si="0"/>
        <v>68</v>
      </c>
    </row>
    <row r="18" spans="1:7" ht="15" customHeight="1">
      <c r="A18" s="20">
        <v>10</v>
      </c>
      <c r="B18" s="2" t="s">
        <v>39</v>
      </c>
      <c r="C18" s="118" t="s">
        <v>78</v>
      </c>
      <c r="D18" s="106" t="s">
        <v>78</v>
      </c>
      <c r="E18" s="106" t="s">
        <v>78</v>
      </c>
      <c r="F18" s="106" t="s">
        <v>78</v>
      </c>
      <c r="G18" s="47"/>
    </row>
    <row r="19" spans="1:7" ht="15" customHeight="1">
      <c r="A19" s="20">
        <v>11</v>
      </c>
      <c r="B19" s="2" t="s">
        <v>40</v>
      </c>
      <c r="C19" s="118" t="s">
        <v>78</v>
      </c>
      <c r="D19" s="106" t="s">
        <v>78</v>
      </c>
      <c r="E19" s="106" t="s">
        <v>78</v>
      </c>
      <c r="F19" s="106" t="s">
        <v>78</v>
      </c>
      <c r="G19" s="47"/>
    </row>
    <row r="20" spans="1:7" ht="15" customHeight="1">
      <c r="A20" s="20">
        <v>12</v>
      </c>
      <c r="B20" s="2" t="s">
        <v>41</v>
      </c>
      <c r="C20" s="118" t="s">
        <v>78</v>
      </c>
      <c r="D20" s="106" t="s">
        <v>78</v>
      </c>
      <c r="E20" s="106" t="s">
        <v>78</v>
      </c>
      <c r="F20" s="106" t="s">
        <v>78</v>
      </c>
      <c r="G20" s="47"/>
    </row>
    <row r="21" spans="1:7" ht="15" customHeight="1">
      <c r="A21" s="20">
        <v>13</v>
      </c>
      <c r="B21" s="2" t="s">
        <v>42</v>
      </c>
      <c r="C21" s="118" t="s">
        <v>78</v>
      </c>
      <c r="D21" s="106" t="s">
        <v>78</v>
      </c>
      <c r="E21" s="106" t="s">
        <v>78</v>
      </c>
      <c r="F21" s="106" t="s">
        <v>78</v>
      </c>
      <c r="G21" s="47"/>
    </row>
    <row r="22" spans="1:7" ht="15" customHeight="1">
      <c r="A22" s="22" t="s">
        <v>19</v>
      </c>
      <c r="B22" s="25" t="s">
        <v>20</v>
      </c>
      <c r="C22" s="117">
        <v>3</v>
      </c>
      <c r="D22" s="47">
        <v>3</v>
      </c>
      <c r="E22" s="47">
        <v>3</v>
      </c>
      <c r="F22" s="47">
        <v>3</v>
      </c>
      <c r="G22" s="47">
        <f t="shared" si="0"/>
        <v>102</v>
      </c>
    </row>
    <row r="23" spans="1:7" ht="15" customHeight="1">
      <c r="A23" s="20">
        <v>14</v>
      </c>
      <c r="B23" s="2" t="s">
        <v>43</v>
      </c>
      <c r="C23" s="116">
        <v>2</v>
      </c>
      <c r="D23" s="46">
        <v>2</v>
      </c>
      <c r="E23" s="46">
        <v>2</v>
      </c>
      <c r="F23" s="46">
        <v>2</v>
      </c>
      <c r="G23" s="47">
        <f t="shared" si="0"/>
        <v>68</v>
      </c>
    </row>
    <row r="24" spans="1:7" ht="15" customHeight="1">
      <c r="A24" s="20">
        <v>15</v>
      </c>
      <c r="B24" s="2" t="s">
        <v>44</v>
      </c>
      <c r="C24" s="116">
        <v>1</v>
      </c>
      <c r="D24" s="46">
        <v>1</v>
      </c>
      <c r="E24" s="46">
        <v>1</v>
      </c>
      <c r="F24" s="46">
        <v>1</v>
      </c>
      <c r="G24" s="47">
        <f t="shared" si="0"/>
        <v>34</v>
      </c>
    </row>
    <row r="25" spans="1:7" ht="15" customHeight="1">
      <c r="A25" s="20">
        <v>16</v>
      </c>
      <c r="B25" s="2" t="s">
        <v>59</v>
      </c>
      <c r="C25" s="118" t="s">
        <v>78</v>
      </c>
      <c r="D25" s="106" t="s">
        <v>78</v>
      </c>
      <c r="E25" s="106" t="s">
        <v>78</v>
      </c>
      <c r="F25" s="106" t="s">
        <v>78</v>
      </c>
      <c r="G25" s="106" t="s">
        <v>78</v>
      </c>
    </row>
    <row r="26" spans="1:7" ht="15" customHeight="1">
      <c r="A26" s="22" t="s">
        <v>22</v>
      </c>
      <c r="B26" s="23" t="s">
        <v>23</v>
      </c>
      <c r="C26" s="117">
        <v>3</v>
      </c>
      <c r="D26" s="47">
        <v>3</v>
      </c>
      <c r="E26" s="47">
        <v>3</v>
      </c>
      <c r="F26" s="47">
        <v>3</v>
      </c>
      <c r="G26" s="47">
        <f aca="true" t="shared" si="1" ref="G26:G31">F26*34</f>
        <v>102</v>
      </c>
    </row>
    <row r="27" spans="1:7" ht="15" customHeight="1">
      <c r="A27" s="20">
        <v>17</v>
      </c>
      <c r="B27" s="2" t="s">
        <v>24</v>
      </c>
      <c r="C27" s="116">
        <v>1</v>
      </c>
      <c r="D27" s="46">
        <v>1</v>
      </c>
      <c r="E27" s="46">
        <v>1</v>
      </c>
      <c r="F27" s="46">
        <v>1</v>
      </c>
      <c r="G27" s="47">
        <f t="shared" si="1"/>
        <v>34</v>
      </c>
    </row>
    <row r="28" spans="1:7" ht="15" customHeight="1">
      <c r="A28" s="20">
        <v>18</v>
      </c>
      <c r="B28" s="2" t="s">
        <v>25</v>
      </c>
      <c r="C28" s="116">
        <v>2</v>
      </c>
      <c r="D28" s="46">
        <v>2</v>
      </c>
      <c r="E28" s="46">
        <v>2</v>
      </c>
      <c r="F28" s="46">
        <v>2</v>
      </c>
      <c r="G28" s="47">
        <f t="shared" si="1"/>
        <v>68</v>
      </c>
    </row>
    <row r="29" spans="1:7" ht="15" customHeight="1">
      <c r="A29" s="22" t="s">
        <v>35</v>
      </c>
      <c r="B29" s="23" t="s">
        <v>27</v>
      </c>
      <c r="C29" s="117">
        <v>2</v>
      </c>
      <c r="D29" s="47">
        <v>2</v>
      </c>
      <c r="E29" s="47">
        <v>2</v>
      </c>
      <c r="F29" s="47">
        <v>2</v>
      </c>
      <c r="G29" s="47">
        <f t="shared" si="1"/>
        <v>68</v>
      </c>
    </row>
    <row r="30" spans="1:7" ht="15" customHeight="1">
      <c r="A30" s="20">
        <v>19</v>
      </c>
      <c r="B30" s="2" t="s">
        <v>27</v>
      </c>
      <c r="C30" s="116">
        <v>2</v>
      </c>
      <c r="D30" s="46">
        <v>2</v>
      </c>
      <c r="E30" s="46">
        <v>2</v>
      </c>
      <c r="F30" s="46">
        <v>2</v>
      </c>
      <c r="G30" s="47">
        <f t="shared" si="1"/>
        <v>68</v>
      </c>
    </row>
    <row r="31" spans="1:7" ht="15" customHeight="1">
      <c r="A31" s="187" t="s">
        <v>29</v>
      </c>
      <c r="B31" s="187"/>
      <c r="C31" s="117">
        <f>C6+C11+C16+C22+C26+C29</f>
        <v>28</v>
      </c>
      <c r="D31" s="47">
        <f>D6+D11+D16+D22+D26+D29</f>
        <v>28</v>
      </c>
      <c r="E31" s="47">
        <f>E6+E11+E16+E22+E26+E29</f>
        <v>28</v>
      </c>
      <c r="F31" s="47">
        <f>F6+F11+F16+F22+F26+F29</f>
        <v>28</v>
      </c>
      <c r="G31" s="47">
        <f t="shared" si="1"/>
        <v>952</v>
      </c>
    </row>
    <row r="32" spans="1:7" ht="15" customHeight="1">
      <c r="A32" s="184" t="s">
        <v>30</v>
      </c>
      <c r="B32" s="184"/>
      <c r="C32" s="184"/>
      <c r="D32" s="184"/>
      <c r="E32" s="184"/>
      <c r="F32" s="184"/>
      <c r="G32" s="184"/>
    </row>
    <row r="33" spans="1:7" ht="15" customHeight="1">
      <c r="A33" s="188" t="s">
        <v>135</v>
      </c>
      <c r="B33" s="188"/>
      <c r="C33" s="142">
        <v>0.5</v>
      </c>
      <c r="D33" s="142">
        <v>0.5</v>
      </c>
      <c r="E33" s="142">
        <v>0.5</v>
      </c>
      <c r="F33" s="142">
        <v>0.5</v>
      </c>
      <c r="G33" s="93">
        <f>F33*34</f>
        <v>17</v>
      </c>
    </row>
    <row r="34" spans="1:9" ht="15" customHeight="1">
      <c r="A34" s="190" t="s">
        <v>84</v>
      </c>
      <c r="B34" s="191"/>
      <c r="C34" s="136">
        <v>1</v>
      </c>
      <c r="D34" s="82">
        <v>1</v>
      </c>
      <c r="E34" s="82">
        <v>1</v>
      </c>
      <c r="F34" s="82">
        <v>1</v>
      </c>
      <c r="G34" s="93">
        <f>F34*34</f>
        <v>34</v>
      </c>
      <c r="I34" s="83"/>
    </row>
    <row r="35" spans="1:9" ht="15" customHeight="1">
      <c r="A35" s="196" t="s">
        <v>33</v>
      </c>
      <c r="B35" s="197"/>
      <c r="C35" s="197"/>
      <c r="D35" s="197"/>
      <c r="E35" s="197"/>
      <c r="F35" s="197"/>
      <c r="G35" s="198"/>
      <c r="I35" s="83"/>
    </row>
    <row r="36" spans="1:9" ht="15" customHeight="1">
      <c r="A36" s="89" t="s">
        <v>9</v>
      </c>
      <c r="B36" s="137" t="s">
        <v>46</v>
      </c>
      <c r="C36" s="138">
        <v>5</v>
      </c>
      <c r="D36" s="139">
        <v>5</v>
      </c>
      <c r="E36" s="139">
        <v>0</v>
      </c>
      <c r="F36" s="82">
        <v>5</v>
      </c>
      <c r="G36" s="47">
        <f>F36*34</f>
        <v>170</v>
      </c>
      <c r="I36" s="83"/>
    </row>
    <row r="37" spans="1:9" ht="15.75">
      <c r="A37" s="85">
        <v>1</v>
      </c>
      <c r="B37" s="52" t="s">
        <v>68</v>
      </c>
      <c r="C37" s="119"/>
      <c r="D37" s="85">
        <v>1</v>
      </c>
      <c r="E37" s="51"/>
      <c r="F37" s="82">
        <f aca="true" t="shared" si="2" ref="F37:F43">SUM(C37:E37)</f>
        <v>1</v>
      </c>
      <c r="G37" s="47">
        <f aca="true" t="shared" si="3" ref="G37:G45">F37*34</f>
        <v>34</v>
      </c>
      <c r="I37" s="83" t="s">
        <v>157</v>
      </c>
    </row>
    <row r="38" spans="1:9" ht="31.5">
      <c r="A38" s="85">
        <v>2</v>
      </c>
      <c r="B38" s="52" t="s">
        <v>65</v>
      </c>
      <c r="C38" s="119"/>
      <c r="D38" s="85">
        <v>1</v>
      </c>
      <c r="E38" s="51"/>
      <c r="F38" s="82">
        <f t="shared" si="2"/>
        <v>1</v>
      </c>
      <c r="G38" s="47">
        <f t="shared" si="3"/>
        <v>34</v>
      </c>
      <c r="I38" s="83" t="s">
        <v>100</v>
      </c>
    </row>
    <row r="39" spans="1:9" ht="31.5">
      <c r="A39" s="85">
        <v>3</v>
      </c>
      <c r="B39" s="91" t="s">
        <v>77</v>
      </c>
      <c r="C39" s="85">
        <v>1</v>
      </c>
      <c r="D39" s="85"/>
      <c r="E39" s="51"/>
      <c r="F39" s="82">
        <f t="shared" si="2"/>
        <v>1</v>
      </c>
      <c r="G39" s="47">
        <f t="shared" si="3"/>
        <v>34</v>
      </c>
      <c r="I39" s="83" t="s">
        <v>96</v>
      </c>
    </row>
    <row r="40" spans="1:9" ht="15.75">
      <c r="A40" s="85">
        <v>4</v>
      </c>
      <c r="B40" s="59" t="s">
        <v>136</v>
      </c>
      <c r="C40" s="85">
        <v>2</v>
      </c>
      <c r="D40" s="85"/>
      <c r="E40" s="51"/>
      <c r="F40" s="82">
        <f t="shared" si="2"/>
        <v>2</v>
      </c>
      <c r="G40" s="47">
        <f t="shared" si="3"/>
        <v>68</v>
      </c>
      <c r="I40" s="83" t="s">
        <v>96</v>
      </c>
    </row>
    <row r="41" spans="1:9" ht="15.75">
      <c r="A41" s="85">
        <v>5</v>
      </c>
      <c r="B41" s="52" t="s">
        <v>61</v>
      </c>
      <c r="C41" s="119">
        <v>1</v>
      </c>
      <c r="D41" s="85">
        <v>1</v>
      </c>
      <c r="E41" s="51"/>
      <c r="F41" s="82">
        <f t="shared" si="2"/>
        <v>2</v>
      </c>
      <c r="G41" s="47">
        <f t="shared" si="3"/>
        <v>68</v>
      </c>
      <c r="I41" s="83" t="s">
        <v>166</v>
      </c>
    </row>
    <row r="42" spans="1:9" ht="15.75">
      <c r="A42" s="85">
        <v>6</v>
      </c>
      <c r="B42" s="52" t="s">
        <v>141</v>
      </c>
      <c r="C42" s="119"/>
      <c r="D42" s="85">
        <v>1</v>
      </c>
      <c r="E42" s="51"/>
      <c r="F42" s="82">
        <f>SUM(C42:E42)</f>
        <v>1</v>
      </c>
      <c r="G42" s="47">
        <f t="shared" si="3"/>
        <v>34</v>
      </c>
      <c r="I42" s="83" t="s">
        <v>142</v>
      </c>
    </row>
    <row r="43" spans="1:9" ht="17.25" customHeight="1">
      <c r="A43" s="85">
        <v>7</v>
      </c>
      <c r="B43" s="52" t="s">
        <v>137</v>
      </c>
      <c r="C43" s="114">
        <v>1</v>
      </c>
      <c r="D43" s="81">
        <v>1</v>
      </c>
      <c r="E43" s="81"/>
      <c r="F43" s="88">
        <f t="shared" si="2"/>
        <v>2</v>
      </c>
      <c r="G43" s="47">
        <f t="shared" si="3"/>
        <v>68</v>
      </c>
      <c r="I43" s="83" t="s">
        <v>97</v>
      </c>
    </row>
    <row r="44" spans="1:7" ht="15" customHeight="1">
      <c r="A44" s="195" t="s">
        <v>45</v>
      </c>
      <c r="B44" s="195"/>
      <c r="C44" s="147">
        <f>C33+C34+C36</f>
        <v>6.5</v>
      </c>
      <c r="D44" s="147">
        <f>D33+D34+D36</f>
        <v>6.5</v>
      </c>
      <c r="E44" s="147">
        <v>1.5</v>
      </c>
      <c r="F44" s="147">
        <f>F33+F34+F36</f>
        <v>6.5</v>
      </c>
      <c r="G44" s="47">
        <f t="shared" si="3"/>
        <v>221</v>
      </c>
    </row>
    <row r="45" spans="1:7" ht="15" customHeight="1">
      <c r="A45" s="195" t="s">
        <v>36</v>
      </c>
      <c r="B45" s="195"/>
      <c r="C45" s="146">
        <f>C31+C44</f>
        <v>34.5</v>
      </c>
      <c r="D45" s="146">
        <f>D31+D44</f>
        <v>34.5</v>
      </c>
      <c r="E45" s="146">
        <f>E31+E44</f>
        <v>29.5</v>
      </c>
      <c r="F45" s="146">
        <f>F31+F44</f>
        <v>34.5</v>
      </c>
      <c r="G45" s="47">
        <f t="shared" si="3"/>
        <v>1173</v>
      </c>
    </row>
  </sheetData>
  <sheetProtection/>
  <mergeCells count="14">
    <mergeCell ref="A45:B45"/>
    <mergeCell ref="A33:B33"/>
    <mergeCell ref="A35:G35"/>
    <mergeCell ref="A31:B31"/>
    <mergeCell ref="A32:G32"/>
    <mergeCell ref="A34:B34"/>
    <mergeCell ref="A44:B44"/>
    <mergeCell ref="A1:G1"/>
    <mergeCell ref="A3:A4"/>
    <mergeCell ref="B3:B4"/>
    <mergeCell ref="C3:E3"/>
    <mergeCell ref="F3:G3"/>
    <mergeCell ref="A5:G5"/>
    <mergeCell ref="A2:G2"/>
  </mergeCells>
  <printOptions/>
  <pageMargins left="0.984251968503937" right="0.7086614173228347" top="0.7874015748031497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9"/>
  <sheetViews>
    <sheetView zoomScaleSheetLayoutView="70" zoomScalePageLayoutView="0" workbookViewId="0" topLeftCell="A25">
      <selection activeCell="H50" sqref="H50"/>
    </sheetView>
  </sheetViews>
  <sheetFormatPr defaultColWidth="9.00390625" defaultRowHeight="12.75"/>
  <cols>
    <col min="1" max="1" width="8.75390625" style="0" customWidth="1"/>
    <col min="2" max="2" width="64.25390625" style="0" customWidth="1"/>
    <col min="3" max="3" width="10.75390625" style="0" customWidth="1"/>
    <col min="4" max="4" width="13.25390625" style="0" customWidth="1"/>
    <col min="5" max="5" width="10.75390625" style="0" customWidth="1"/>
    <col min="6" max="6" width="12.375" style="0" customWidth="1"/>
    <col min="7" max="7" width="10.75390625" style="0" customWidth="1"/>
  </cols>
  <sheetData>
    <row r="1" spans="1:7" ht="59.25" customHeight="1">
      <c r="A1" s="179" t="s">
        <v>148</v>
      </c>
      <c r="B1" s="180"/>
      <c r="C1" s="180"/>
      <c r="D1" s="180"/>
      <c r="E1" s="180"/>
      <c r="F1" s="180"/>
      <c r="G1" s="180"/>
    </row>
    <row r="2" spans="1:7" ht="59.25" customHeight="1">
      <c r="A2" s="185" t="s">
        <v>145</v>
      </c>
      <c r="B2" s="185"/>
      <c r="C2" s="185"/>
      <c r="D2" s="185"/>
      <c r="E2" s="185"/>
      <c r="F2" s="185"/>
      <c r="G2" s="185"/>
    </row>
    <row r="3" spans="1:7" ht="30" customHeight="1">
      <c r="A3" s="181" t="s">
        <v>2</v>
      </c>
      <c r="B3" s="181" t="s">
        <v>64</v>
      </c>
      <c r="C3" s="199" t="s">
        <v>82</v>
      </c>
      <c r="D3" s="182"/>
      <c r="E3" s="183"/>
      <c r="F3" s="181" t="s">
        <v>5</v>
      </c>
      <c r="G3" s="181"/>
    </row>
    <row r="4" spans="1:7" ht="31.5">
      <c r="A4" s="181"/>
      <c r="B4" s="181"/>
      <c r="C4" s="19" t="s">
        <v>75</v>
      </c>
      <c r="D4" s="19" t="s">
        <v>76</v>
      </c>
      <c r="E4" s="19">
        <v>7</v>
      </c>
      <c r="F4" s="19" t="s">
        <v>6</v>
      </c>
      <c r="G4" s="19" t="s">
        <v>7</v>
      </c>
    </row>
    <row r="5" spans="1:7" ht="15.75">
      <c r="A5" s="184" t="s">
        <v>57</v>
      </c>
      <c r="B5" s="184"/>
      <c r="C5" s="184"/>
      <c r="D5" s="184"/>
      <c r="E5" s="184"/>
      <c r="F5" s="184"/>
      <c r="G5" s="184"/>
    </row>
    <row r="6" spans="1:7" ht="19.5" customHeight="1">
      <c r="A6" s="22" t="s">
        <v>9</v>
      </c>
      <c r="B6" s="27" t="s">
        <v>10</v>
      </c>
      <c r="C6" s="45">
        <v>10</v>
      </c>
      <c r="D6" s="45">
        <v>10</v>
      </c>
      <c r="E6" s="45">
        <v>10</v>
      </c>
      <c r="F6" s="45">
        <v>10</v>
      </c>
      <c r="G6" s="45">
        <f>F6*34</f>
        <v>340</v>
      </c>
    </row>
    <row r="7" spans="1:7" ht="19.5" customHeight="1">
      <c r="A7" s="20">
        <v>1</v>
      </c>
      <c r="B7" s="2" t="s">
        <v>34</v>
      </c>
      <c r="C7" s="46">
        <v>2</v>
      </c>
      <c r="D7" s="46">
        <v>2</v>
      </c>
      <c r="E7" s="46">
        <v>2</v>
      </c>
      <c r="F7" s="46">
        <v>2</v>
      </c>
      <c r="G7" s="45">
        <f aca="true" t="shared" si="0" ref="G7:G31">F7*34</f>
        <v>68</v>
      </c>
    </row>
    <row r="8" spans="1:7" ht="19.5" customHeight="1">
      <c r="A8" s="20">
        <v>2</v>
      </c>
      <c r="B8" s="2" t="s">
        <v>37</v>
      </c>
      <c r="C8" s="46">
        <v>2</v>
      </c>
      <c r="D8" s="46">
        <v>2</v>
      </c>
      <c r="E8" s="46">
        <v>2</v>
      </c>
      <c r="F8" s="46">
        <v>2</v>
      </c>
      <c r="G8" s="45">
        <f t="shared" si="0"/>
        <v>68</v>
      </c>
    </row>
    <row r="9" spans="1:7" ht="19.5" customHeight="1">
      <c r="A9" s="20">
        <v>3</v>
      </c>
      <c r="B9" s="2" t="s">
        <v>58</v>
      </c>
      <c r="C9" s="46">
        <v>3</v>
      </c>
      <c r="D9" s="46">
        <v>3</v>
      </c>
      <c r="E9" s="46">
        <v>3</v>
      </c>
      <c r="F9" s="46">
        <v>3</v>
      </c>
      <c r="G9" s="45">
        <f t="shared" si="0"/>
        <v>102</v>
      </c>
    </row>
    <row r="10" spans="1:7" ht="19.5" customHeight="1">
      <c r="A10" s="20">
        <v>4</v>
      </c>
      <c r="B10" s="105" t="s">
        <v>52</v>
      </c>
      <c r="C10" s="46">
        <v>3</v>
      </c>
      <c r="D10" s="46">
        <v>3</v>
      </c>
      <c r="E10" s="46">
        <v>3</v>
      </c>
      <c r="F10" s="46">
        <v>3</v>
      </c>
      <c r="G10" s="45">
        <f t="shared" si="0"/>
        <v>102</v>
      </c>
    </row>
    <row r="11" spans="1:7" ht="19.5" customHeight="1">
      <c r="A11" s="22" t="s">
        <v>13</v>
      </c>
      <c r="B11" s="23" t="s">
        <v>14</v>
      </c>
      <c r="C11" s="47">
        <v>5</v>
      </c>
      <c r="D11" s="47">
        <v>5</v>
      </c>
      <c r="E11" s="47">
        <v>5</v>
      </c>
      <c r="F11" s="47">
        <v>5</v>
      </c>
      <c r="G11" s="45">
        <f t="shared" si="0"/>
        <v>170</v>
      </c>
    </row>
    <row r="12" spans="1:7" ht="19.5" customHeight="1">
      <c r="A12" s="20">
        <v>5</v>
      </c>
      <c r="B12" s="2" t="s">
        <v>15</v>
      </c>
      <c r="C12" s="106" t="s">
        <v>78</v>
      </c>
      <c r="D12" s="106" t="s">
        <v>78</v>
      </c>
      <c r="E12" s="106" t="s">
        <v>78</v>
      </c>
      <c r="F12" s="106" t="s">
        <v>78</v>
      </c>
      <c r="G12" s="45"/>
    </row>
    <row r="13" spans="1:7" ht="19.5" customHeight="1">
      <c r="A13" s="20">
        <v>6</v>
      </c>
      <c r="B13" s="2" t="s">
        <v>47</v>
      </c>
      <c r="C13" s="46">
        <v>3</v>
      </c>
      <c r="D13" s="46">
        <v>3</v>
      </c>
      <c r="E13" s="46">
        <v>3</v>
      </c>
      <c r="F13" s="46">
        <v>3</v>
      </c>
      <c r="G13" s="45">
        <f t="shared" si="0"/>
        <v>102</v>
      </c>
    </row>
    <row r="14" spans="1:7" ht="19.5" customHeight="1">
      <c r="A14" s="20">
        <v>7</v>
      </c>
      <c r="B14" s="2" t="s">
        <v>48</v>
      </c>
      <c r="C14" s="46">
        <v>1</v>
      </c>
      <c r="D14" s="46">
        <v>1</v>
      </c>
      <c r="E14" s="46">
        <v>1</v>
      </c>
      <c r="F14" s="46">
        <v>1</v>
      </c>
      <c r="G14" s="45">
        <f t="shared" si="0"/>
        <v>34</v>
      </c>
    </row>
    <row r="15" spans="1:7" ht="19.5" customHeight="1">
      <c r="A15" s="20">
        <v>8</v>
      </c>
      <c r="B15" s="2" t="s">
        <v>38</v>
      </c>
      <c r="C15" s="46">
        <v>1</v>
      </c>
      <c r="D15" s="46">
        <v>1</v>
      </c>
      <c r="E15" s="46">
        <v>1</v>
      </c>
      <c r="F15" s="46">
        <v>1</v>
      </c>
      <c r="G15" s="45">
        <f t="shared" si="0"/>
        <v>34</v>
      </c>
    </row>
    <row r="16" spans="1:7" ht="19.5" customHeight="1">
      <c r="A16" s="22" t="s">
        <v>16</v>
      </c>
      <c r="B16" s="23" t="s">
        <v>17</v>
      </c>
      <c r="C16" s="47">
        <v>7</v>
      </c>
      <c r="D16" s="47">
        <v>7</v>
      </c>
      <c r="E16" s="47">
        <v>7</v>
      </c>
      <c r="F16" s="47">
        <v>7</v>
      </c>
      <c r="G16" s="45">
        <f t="shared" si="0"/>
        <v>238</v>
      </c>
    </row>
    <row r="17" spans="1:7" ht="19.5" customHeight="1">
      <c r="A17" s="20">
        <v>9</v>
      </c>
      <c r="B17" s="2" t="s">
        <v>17</v>
      </c>
      <c r="C17" s="106" t="s">
        <v>78</v>
      </c>
      <c r="D17" s="106" t="s">
        <v>78</v>
      </c>
      <c r="E17" s="106" t="s">
        <v>78</v>
      </c>
      <c r="F17" s="106" t="s">
        <v>78</v>
      </c>
      <c r="G17" s="45"/>
    </row>
    <row r="18" spans="1:7" ht="19.5" customHeight="1">
      <c r="A18" s="20">
        <v>10</v>
      </c>
      <c r="B18" s="2" t="s">
        <v>39</v>
      </c>
      <c r="C18" s="46">
        <v>2</v>
      </c>
      <c r="D18" s="46">
        <v>2</v>
      </c>
      <c r="E18" s="46">
        <v>2</v>
      </c>
      <c r="F18" s="46">
        <v>2</v>
      </c>
      <c r="G18" s="45">
        <f t="shared" si="0"/>
        <v>68</v>
      </c>
    </row>
    <row r="19" spans="1:7" ht="19.5" customHeight="1">
      <c r="A19" s="20">
        <v>11</v>
      </c>
      <c r="B19" s="2" t="s">
        <v>40</v>
      </c>
      <c r="C19" s="46">
        <v>2</v>
      </c>
      <c r="D19" s="46">
        <v>2</v>
      </c>
      <c r="E19" s="46">
        <v>2</v>
      </c>
      <c r="F19" s="46">
        <v>2</v>
      </c>
      <c r="G19" s="45">
        <f t="shared" si="0"/>
        <v>68</v>
      </c>
    </row>
    <row r="20" spans="1:7" ht="19.5" customHeight="1">
      <c r="A20" s="20">
        <v>12</v>
      </c>
      <c r="B20" s="2" t="s">
        <v>41</v>
      </c>
      <c r="C20" s="46">
        <v>2</v>
      </c>
      <c r="D20" s="46">
        <v>2</v>
      </c>
      <c r="E20" s="46">
        <v>2</v>
      </c>
      <c r="F20" s="46">
        <v>2</v>
      </c>
      <c r="G20" s="45">
        <f t="shared" si="0"/>
        <v>68</v>
      </c>
    </row>
    <row r="21" spans="1:7" ht="19.5" customHeight="1">
      <c r="A21" s="20">
        <v>13</v>
      </c>
      <c r="B21" s="2" t="s">
        <v>42</v>
      </c>
      <c r="C21" s="46">
        <v>1</v>
      </c>
      <c r="D21" s="46">
        <v>1</v>
      </c>
      <c r="E21" s="46">
        <v>1</v>
      </c>
      <c r="F21" s="46">
        <v>1</v>
      </c>
      <c r="G21" s="45">
        <f t="shared" si="0"/>
        <v>34</v>
      </c>
    </row>
    <row r="22" spans="1:7" ht="19.5" customHeight="1">
      <c r="A22" s="22" t="s">
        <v>19</v>
      </c>
      <c r="B22" s="25" t="s">
        <v>20</v>
      </c>
      <c r="C22" s="47">
        <v>3</v>
      </c>
      <c r="D22" s="47">
        <v>3</v>
      </c>
      <c r="E22" s="47">
        <v>3</v>
      </c>
      <c r="F22" s="47">
        <v>3</v>
      </c>
      <c r="G22" s="45">
        <f t="shared" si="0"/>
        <v>102</v>
      </c>
    </row>
    <row r="23" spans="1:7" ht="19.5" customHeight="1">
      <c r="A23" s="20">
        <v>14</v>
      </c>
      <c r="B23" s="2" t="s">
        <v>43</v>
      </c>
      <c r="C23" s="46">
        <v>2</v>
      </c>
      <c r="D23" s="46">
        <v>2</v>
      </c>
      <c r="E23" s="46">
        <v>2</v>
      </c>
      <c r="F23" s="46">
        <v>2</v>
      </c>
      <c r="G23" s="45">
        <f t="shared" si="0"/>
        <v>68</v>
      </c>
    </row>
    <row r="24" spans="1:7" ht="19.5" customHeight="1">
      <c r="A24" s="20">
        <v>15</v>
      </c>
      <c r="B24" s="2" t="s">
        <v>44</v>
      </c>
      <c r="C24" s="46">
        <v>1</v>
      </c>
      <c r="D24" s="46">
        <v>1</v>
      </c>
      <c r="E24" s="46">
        <v>1</v>
      </c>
      <c r="F24" s="46">
        <v>1</v>
      </c>
      <c r="G24" s="45">
        <f t="shared" si="0"/>
        <v>34</v>
      </c>
    </row>
    <row r="25" spans="1:7" ht="19.5" customHeight="1">
      <c r="A25" s="20">
        <v>16</v>
      </c>
      <c r="B25" s="2" t="s">
        <v>59</v>
      </c>
      <c r="C25" s="106" t="s">
        <v>78</v>
      </c>
      <c r="D25" s="106" t="s">
        <v>78</v>
      </c>
      <c r="E25" s="106" t="s">
        <v>78</v>
      </c>
      <c r="F25" s="106" t="s">
        <v>78</v>
      </c>
      <c r="G25" s="45"/>
    </row>
    <row r="26" spans="1:7" ht="19.5" customHeight="1">
      <c r="A26" s="22" t="s">
        <v>22</v>
      </c>
      <c r="B26" s="23" t="s">
        <v>23</v>
      </c>
      <c r="C26" s="47">
        <v>1</v>
      </c>
      <c r="D26" s="47">
        <v>1</v>
      </c>
      <c r="E26" s="47">
        <v>1</v>
      </c>
      <c r="F26" s="47">
        <v>1</v>
      </c>
      <c r="G26" s="45">
        <f t="shared" si="0"/>
        <v>34</v>
      </c>
    </row>
    <row r="27" spans="1:7" ht="19.5" customHeight="1">
      <c r="A27" s="20">
        <v>17</v>
      </c>
      <c r="B27" s="2" t="s">
        <v>24</v>
      </c>
      <c r="C27" s="106" t="s">
        <v>78</v>
      </c>
      <c r="D27" s="106" t="s">
        <v>78</v>
      </c>
      <c r="E27" s="106" t="s">
        <v>78</v>
      </c>
      <c r="F27" s="106" t="s">
        <v>78</v>
      </c>
      <c r="G27" s="45"/>
    </row>
    <row r="28" spans="1:7" ht="19.5" customHeight="1">
      <c r="A28" s="20">
        <v>18</v>
      </c>
      <c r="B28" s="2" t="s">
        <v>25</v>
      </c>
      <c r="C28" s="46">
        <v>1</v>
      </c>
      <c r="D28" s="46">
        <v>1</v>
      </c>
      <c r="E28" s="46">
        <v>1</v>
      </c>
      <c r="F28" s="46">
        <v>1</v>
      </c>
      <c r="G28" s="45">
        <f t="shared" si="0"/>
        <v>34</v>
      </c>
    </row>
    <row r="29" spans="1:7" ht="19.5" customHeight="1">
      <c r="A29" s="22" t="s">
        <v>35</v>
      </c>
      <c r="B29" s="23" t="s">
        <v>27</v>
      </c>
      <c r="C29" s="47">
        <v>2</v>
      </c>
      <c r="D29" s="47">
        <v>2</v>
      </c>
      <c r="E29" s="47">
        <v>2</v>
      </c>
      <c r="F29" s="47">
        <v>2</v>
      </c>
      <c r="G29" s="45">
        <f t="shared" si="0"/>
        <v>68</v>
      </c>
    </row>
    <row r="30" spans="1:7" ht="19.5" customHeight="1">
      <c r="A30" s="20">
        <v>19</v>
      </c>
      <c r="B30" s="2" t="s">
        <v>27</v>
      </c>
      <c r="C30" s="46">
        <v>2</v>
      </c>
      <c r="D30" s="46">
        <v>2</v>
      </c>
      <c r="E30" s="46">
        <v>2</v>
      </c>
      <c r="F30" s="46">
        <v>2</v>
      </c>
      <c r="G30" s="45">
        <f t="shared" si="0"/>
        <v>68</v>
      </c>
    </row>
    <row r="31" spans="1:7" ht="19.5" customHeight="1">
      <c r="A31" s="187" t="s">
        <v>29</v>
      </c>
      <c r="B31" s="187"/>
      <c r="C31" s="47">
        <f>C6+C11+C16+C22+C26+C29</f>
        <v>28</v>
      </c>
      <c r="D31" s="47">
        <f>D6+D11+D16+D22+D26+D29</f>
        <v>28</v>
      </c>
      <c r="E31" s="47">
        <f>E6+E11+E16+E22+E26+E29</f>
        <v>28</v>
      </c>
      <c r="F31" s="47">
        <f>F6+F11+F16+F22+F26+F29</f>
        <v>28</v>
      </c>
      <c r="G31" s="45">
        <f t="shared" si="0"/>
        <v>952</v>
      </c>
    </row>
    <row r="32" spans="1:7" ht="19.5" customHeight="1">
      <c r="A32" s="184" t="s">
        <v>30</v>
      </c>
      <c r="B32" s="184"/>
      <c r="C32" s="184"/>
      <c r="D32" s="184"/>
      <c r="E32" s="184"/>
      <c r="F32" s="184"/>
      <c r="G32" s="184"/>
    </row>
    <row r="33" spans="1:7" ht="15" customHeight="1">
      <c r="A33" s="188" t="s">
        <v>135</v>
      </c>
      <c r="B33" s="188"/>
      <c r="C33" s="142">
        <v>0.5</v>
      </c>
      <c r="D33" s="142">
        <v>0.5</v>
      </c>
      <c r="E33" s="142">
        <v>0.5</v>
      </c>
      <c r="F33" s="142">
        <v>0.5</v>
      </c>
      <c r="G33" s="93">
        <f>F33*34</f>
        <v>17</v>
      </c>
    </row>
    <row r="34" spans="1:7" ht="19.5" customHeight="1">
      <c r="A34" s="187" t="s">
        <v>80</v>
      </c>
      <c r="B34" s="187"/>
      <c r="C34" s="24">
        <v>3</v>
      </c>
      <c r="D34" s="24">
        <v>3</v>
      </c>
      <c r="E34" s="24">
        <v>3</v>
      </c>
      <c r="F34" s="24">
        <v>3</v>
      </c>
      <c r="G34" s="93">
        <f aca="true" t="shared" si="1" ref="G34:G39">F34*34</f>
        <v>102</v>
      </c>
    </row>
    <row r="35" spans="1:7" ht="19.5" customHeight="1">
      <c r="A35" s="80">
        <v>1</v>
      </c>
      <c r="B35" s="52" t="s">
        <v>47</v>
      </c>
      <c r="C35" s="80">
        <v>1</v>
      </c>
      <c r="D35" s="80">
        <v>1</v>
      </c>
      <c r="E35" s="80">
        <v>1</v>
      </c>
      <c r="F35" s="80">
        <v>2</v>
      </c>
      <c r="G35" s="93">
        <f t="shared" si="1"/>
        <v>68</v>
      </c>
    </row>
    <row r="36" spans="1:7" ht="19.5" customHeight="1">
      <c r="A36" s="80">
        <v>2</v>
      </c>
      <c r="B36" s="52" t="s">
        <v>39</v>
      </c>
      <c r="C36" s="80">
        <v>1</v>
      </c>
      <c r="D36" s="80">
        <v>1</v>
      </c>
      <c r="E36" s="80">
        <v>1</v>
      </c>
      <c r="F36" s="80">
        <v>2</v>
      </c>
      <c r="G36" s="93">
        <f t="shared" si="1"/>
        <v>68</v>
      </c>
    </row>
    <row r="37" spans="1:7" ht="19.5" customHeight="1">
      <c r="A37" s="80">
        <v>3</v>
      </c>
      <c r="B37" s="52" t="s">
        <v>41</v>
      </c>
      <c r="C37" s="80">
        <v>1</v>
      </c>
      <c r="D37" s="80">
        <v>1</v>
      </c>
      <c r="E37" s="80">
        <v>1</v>
      </c>
      <c r="F37" s="80">
        <v>2</v>
      </c>
      <c r="G37" s="93">
        <f t="shared" si="1"/>
        <v>68</v>
      </c>
    </row>
    <row r="38" spans="1:7" ht="19.5" customHeight="1">
      <c r="A38" s="187" t="s">
        <v>60</v>
      </c>
      <c r="B38" s="187"/>
      <c r="C38" s="24">
        <v>0</v>
      </c>
      <c r="D38" s="24">
        <v>0</v>
      </c>
      <c r="E38" s="24">
        <v>0</v>
      </c>
      <c r="F38" s="24">
        <v>0</v>
      </c>
      <c r="G38" s="93">
        <f t="shared" si="1"/>
        <v>0</v>
      </c>
    </row>
    <row r="39" spans="1:7" ht="19.5" customHeight="1">
      <c r="A39" s="200" t="s">
        <v>84</v>
      </c>
      <c r="B39" s="201"/>
      <c r="C39" s="48">
        <v>1</v>
      </c>
      <c r="D39" s="48">
        <v>1</v>
      </c>
      <c r="E39" s="48">
        <v>1</v>
      </c>
      <c r="F39" s="48">
        <v>1</v>
      </c>
      <c r="G39" s="93">
        <f t="shared" si="1"/>
        <v>34</v>
      </c>
    </row>
    <row r="40" spans="1:7" ht="19.5" customHeight="1">
      <c r="A40" s="170" t="s">
        <v>33</v>
      </c>
      <c r="B40" s="171"/>
      <c r="C40" s="171"/>
      <c r="D40" s="171"/>
      <c r="E40" s="171"/>
      <c r="F40" s="171"/>
      <c r="G40" s="172"/>
    </row>
    <row r="41" spans="1:7" ht="19.5" customHeight="1">
      <c r="A41" s="26" t="s">
        <v>9</v>
      </c>
      <c r="B41" s="49" t="s">
        <v>46</v>
      </c>
      <c r="C41" s="16">
        <v>4</v>
      </c>
      <c r="D41" s="16">
        <v>4</v>
      </c>
      <c r="E41" s="16">
        <v>0</v>
      </c>
      <c r="F41" s="24">
        <v>5</v>
      </c>
      <c r="G41" s="45">
        <f>F41*34</f>
        <v>170</v>
      </c>
    </row>
    <row r="42" spans="1:9" ht="35.25" customHeight="1">
      <c r="A42" s="21">
        <v>1</v>
      </c>
      <c r="B42" s="55" t="s">
        <v>62</v>
      </c>
      <c r="C42" s="85">
        <v>1</v>
      </c>
      <c r="D42" s="85"/>
      <c r="E42" s="51"/>
      <c r="F42" s="28">
        <f aca="true" t="shared" si="2" ref="F42:F47">SUM(C42:E42)</f>
        <v>1</v>
      </c>
      <c r="G42" s="45">
        <f aca="true" t="shared" si="3" ref="G42:G49">F42*34</f>
        <v>34</v>
      </c>
      <c r="I42" t="s">
        <v>96</v>
      </c>
    </row>
    <row r="43" spans="1:9" ht="19.5" customHeight="1">
      <c r="A43" s="21">
        <v>2</v>
      </c>
      <c r="B43" s="59" t="s">
        <v>136</v>
      </c>
      <c r="C43" s="85">
        <v>2</v>
      </c>
      <c r="D43" s="85"/>
      <c r="E43" s="51"/>
      <c r="F43" s="28">
        <f t="shared" si="2"/>
        <v>2</v>
      </c>
      <c r="G43" s="45">
        <f t="shared" si="3"/>
        <v>68</v>
      </c>
      <c r="I43" t="s">
        <v>96</v>
      </c>
    </row>
    <row r="44" spans="1:9" ht="19.5" customHeight="1">
      <c r="A44" s="21">
        <v>3</v>
      </c>
      <c r="B44" s="55" t="s">
        <v>61</v>
      </c>
      <c r="C44" s="85">
        <v>1</v>
      </c>
      <c r="D44" s="85">
        <v>1</v>
      </c>
      <c r="E44" s="51"/>
      <c r="F44" s="28">
        <f t="shared" si="2"/>
        <v>2</v>
      </c>
      <c r="G44" s="45">
        <f t="shared" si="3"/>
        <v>68</v>
      </c>
      <c r="I44" s="83" t="s">
        <v>166</v>
      </c>
    </row>
    <row r="45" spans="1:9" ht="19.5" customHeight="1">
      <c r="A45" s="21">
        <v>4</v>
      </c>
      <c r="B45" s="52" t="s">
        <v>141</v>
      </c>
      <c r="C45" s="119"/>
      <c r="D45" s="85">
        <v>1</v>
      </c>
      <c r="E45" s="51"/>
      <c r="F45" s="28">
        <f t="shared" si="2"/>
        <v>1</v>
      </c>
      <c r="G45" s="45">
        <f t="shared" si="3"/>
        <v>34</v>
      </c>
      <c r="I45" s="83" t="s">
        <v>142</v>
      </c>
    </row>
    <row r="46" spans="1:9" ht="19.5" customHeight="1">
      <c r="A46" s="21">
        <v>5</v>
      </c>
      <c r="B46" s="55" t="s">
        <v>72</v>
      </c>
      <c r="C46" s="85"/>
      <c r="D46" s="85">
        <v>1</v>
      </c>
      <c r="E46" s="51"/>
      <c r="F46" s="62">
        <f t="shared" si="2"/>
        <v>1</v>
      </c>
      <c r="G46" s="45">
        <f t="shared" si="3"/>
        <v>34</v>
      </c>
      <c r="I46" t="s">
        <v>97</v>
      </c>
    </row>
    <row r="47" spans="1:9" s="83" customFormat="1" ht="18" customHeight="1">
      <c r="A47" s="21">
        <v>6</v>
      </c>
      <c r="B47" s="91" t="s">
        <v>139</v>
      </c>
      <c r="C47" s="85"/>
      <c r="D47" s="85">
        <v>1</v>
      </c>
      <c r="E47" s="51"/>
      <c r="F47" s="95">
        <f t="shared" si="2"/>
        <v>1</v>
      </c>
      <c r="G47" s="45">
        <f t="shared" si="3"/>
        <v>34</v>
      </c>
      <c r="I47" s="83" t="s">
        <v>101</v>
      </c>
    </row>
    <row r="48" spans="1:7" ht="19.5" customHeight="1">
      <c r="A48" s="189" t="s">
        <v>45</v>
      </c>
      <c r="B48" s="189"/>
      <c r="C48" s="146">
        <f>C33+C34+C39+C41</f>
        <v>8.5</v>
      </c>
      <c r="D48" s="146">
        <f>D33+D34+D39+D41</f>
        <v>8.5</v>
      </c>
      <c r="E48" s="146">
        <f>E33+E34+E39+E41</f>
        <v>4.5</v>
      </c>
      <c r="F48" s="146">
        <v>11.5</v>
      </c>
      <c r="G48" s="45">
        <f t="shared" si="3"/>
        <v>391</v>
      </c>
    </row>
    <row r="49" spans="1:7" ht="19.5" customHeight="1">
      <c r="A49" s="189" t="s">
        <v>36</v>
      </c>
      <c r="B49" s="189"/>
      <c r="C49" s="146">
        <f>C31+C48</f>
        <v>36.5</v>
      </c>
      <c r="D49" s="146">
        <f>D31+D48</f>
        <v>36.5</v>
      </c>
      <c r="E49" s="146">
        <f>E31+E48</f>
        <v>32.5</v>
      </c>
      <c r="F49" s="146">
        <f>F31+F48</f>
        <v>39.5</v>
      </c>
      <c r="G49" s="45">
        <f t="shared" si="3"/>
        <v>1343</v>
      </c>
    </row>
  </sheetData>
  <sheetProtection/>
  <mergeCells count="16">
    <mergeCell ref="A49:B49"/>
    <mergeCell ref="A34:B34"/>
    <mergeCell ref="A40:G40"/>
    <mergeCell ref="A31:B31"/>
    <mergeCell ref="A32:G32"/>
    <mergeCell ref="A38:B38"/>
    <mergeCell ref="A39:B39"/>
    <mergeCell ref="A48:B48"/>
    <mergeCell ref="A33:B33"/>
    <mergeCell ref="A1:G1"/>
    <mergeCell ref="A3:A4"/>
    <mergeCell ref="B3:B4"/>
    <mergeCell ref="C3:E3"/>
    <mergeCell ref="F3:G3"/>
    <mergeCell ref="A5:G5"/>
    <mergeCell ref="A2:G2"/>
  </mergeCells>
  <printOptions/>
  <pageMargins left="0.984251968503937" right="0.7086614173228347" top="0.7874015748031497" bottom="0.7480314960629921" header="0.31496062992125984" footer="0.31496062992125984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8"/>
  <sheetViews>
    <sheetView zoomScale="110" zoomScaleNormal="110" workbookViewId="0" topLeftCell="A25">
      <selection activeCell="G40" sqref="G40:G48"/>
    </sheetView>
  </sheetViews>
  <sheetFormatPr defaultColWidth="9.00390625" defaultRowHeight="12.75"/>
  <cols>
    <col min="1" max="1" width="7.375" style="0" customWidth="1"/>
    <col min="2" max="2" width="59.75390625" style="0" customWidth="1"/>
    <col min="3" max="3" width="12.375" style="0" customWidth="1"/>
    <col min="4" max="4" width="13.25390625" style="0" customWidth="1"/>
    <col min="5" max="5" width="11.75390625" style="0" customWidth="1"/>
    <col min="6" max="6" width="14.125" style="0" customWidth="1"/>
    <col min="7" max="7" width="15.00390625" style="0" customWidth="1"/>
  </cols>
  <sheetData>
    <row r="1" spans="1:7" ht="55.5" customHeight="1">
      <c r="A1" s="179" t="s">
        <v>149</v>
      </c>
      <c r="B1" s="180"/>
      <c r="C1" s="180"/>
      <c r="D1" s="180"/>
      <c r="E1" s="180"/>
      <c r="F1" s="180"/>
      <c r="G1" s="180"/>
    </row>
    <row r="2" spans="1:7" ht="44.25" customHeight="1">
      <c r="A2" s="185" t="s">
        <v>145</v>
      </c>
      <c r="B2" s="185"/>
      <c r="C2" s="185"/>
      <c r="D2" s="185"/>
      <c r="E2" s="185"/>
      <c r="F2" s="185"/>
      <c r="G2" s="185"/>
    </row>
    <row r="3" spans="1:7" ht="32.25" customHeight="1">
      <c r="A3" s="181" t="s">
        <v>2</v>
      </c>
      <c r="B3" s="181" t="s">
        <v>64</v>
      </c>
      <c r="C3" s="199" t="s">
        <v>94</v>
      </c>
      <c r="D3" s="182"/>
      <c r="E3" s="183"/>
      <c r="F3" s="181" t="s">
        <v>5</v>
      </c>
      <c r="G3" s="181"/>
    </row>
    <row r="4" spans="1:7" ht="31.5">
      <c r="A4" s="181"/>
      <c r="B4" s="181"/>
      <c r="C4" s="113" t="s">
        <v>95</v>
      </c>
      <c r="D4" s="19" t="s">
        <v>114</v>
      </c>
      <c r="E4" s="19">
        <v>8</v>
      </c>
      <c r="F4" s="19" t="s">
        <v>6</v>
      </c>
      <c r="G4" s="19" t="s">
        <v>7</v>
      </c>
    </row>
    <row r="5" spans="1:7" ht="15.75">
      <c r="A5" s="184" t="s">
        <v>57</v>
      </c>
      <c r="B5" s="184"/>
      <c r="C5" s="184"/>
      <c r="D5" s="184"/>
      <c r="E5" s="184"/>
      <c r="F5" s="184"/>
      <c r="G5" s="184"/>
    </row>
    <row r="6" spans="1:7" ht="15.75">
      <c r="A6" s="22" t="s">
        <v>9</v>
      </c>
      <c r="B6" s="27" t="s">
        <v>10</v>
      </c>
      <c r="C6" s="115">
        <v>10</v>
      </c>
      <c r="D6" s="45">
        <v>10</v>
      </c>
      <c r="E6" s="45">
        <v>10</v>
      </c>
      <c r="F6" s="45">
        <v>10</v>
      </c>
      <c r="G6" s="45">
        <f>F6*34</f>
        <v>340</v>
      </c>
    </row>
    <row r="7" spans="1:7" ht="15.75">
      <c r="A7" s="20">
        <v>1</v>
      </c>
      <c r="B7" s="2" t="s">
        <v>34</v>
      </c>
      <c r="C7" s="116">
        <v>2</v>
      </c>
      <c r="D7" s="46">
        <v>2</v>
      </c>
      <c r="E7" s="46">
        <v>2</v>
      </c>
      <c r="F7" s="46">
        <v>2</v>
      </c>
      <c r="G7" s="45">
        <f aca="true" t="shared" si="0" ref="G7:G31">F7*34</f>
        <v>68</v>
      </c>
    </row>
    <row r="8" spans="1:7" ht="15.75">
      <c r="A8" s="20">
        <v>2</v>
      </c>
      <c r="B8" s="2" t="s">
        <v>37</v>
      </c>
      <c r="C8" s="116">
        <v>2</v>
      </c>
      <c r="D8" s="46">
        <v>2</v>
      </c>
      <c r="E8" s="46">
        <v>2</v>
      </c>
      <c r="F8" s="46">
        <v>2</v>
      </c>
      <c r="G8" s="45">
        <f t="shared" si="0"/>
        <v>68</v>
      </c>
    </row>
    <row r="9" spans="1:7" ht="15.75">
      <c r="A9" s="20">
        <v>3</v>
      </c>
      <c r="B9" s="2" t="s">
        <v>58</v>
      </c>
      <c r="C9" s="116">
        <v>3</v>
      </c>
      <c r="D9" s="46">
        <v>3</v>
      </c>
      <c r="E9" s="46">
        <v>3</v>
      </c>
      <c r="F9" s="46">
        <v>3</v>
      </c>
      <c r="G9" s="45">
        <f t="shared" si="0"/>
        <v>102</v>
      </c>
    </row>
    <row r="10" spans="1:7" ht="15.75">
      <c r="A10" s="20">
        <v>4</v>
      </c>
      <c r="B10" s="105" t="s">
        <v>52</v>
      </c>
      <c r="C10" s="116">
        <v>3</v>
      </c>
      <c r="D10" s="46">
        <v>3</v>
      </c>
      <c r="E10" s="46">
        <v>3</v>
      </c>
      <c r="F10" s="46">
        <v>3</v>
      </c>
      <c r="G10" s="45">
        <f t="shared" si="0"/>
        <v>102</v>
      </c>
    </row>
    <row r="11" spans="1:7" ht="15.75">
      <c r="A11" s="22" t="s">
        <v>13</v>
      </c>
      <c r="B11" s="23" t="s">
        <v>14</v>
      </c>
      <c r="C11" s="117">
        <v>5</v>
      </c>
      <c r="D11" s="47">
        <v>5</v>
      </c>
      <c r="E11" s="47">
        <v>5</v>
      </c>
      <c r="F11" s="47">
        <v>5</v>
      </c>
      <c r="G11" s="45">
        <f t="shared" si="0"/>
        <v>170</v>
      </c>
    </row>
    <row r="12" spans="1:7" ht="15.75">
      <c r="A12" s="20">
        <v>5</v>
      </c>
      <c r="B12" s="2" t="s">
        <v>15</v>
      </c>
      <c r="C12" s="116">
        <v>0</v>
      </c>
      <c r="D12" s="46">
        <v>0</v>
      </c>
      <c r="E12" s="106" t="s">
        <v>78</v>
      </c>
      <c r="F12" s="106" t="s">
        <v>78</v>
      </c>
      <c r="G12" s="45"/>
    </row>
    <row r="13" spans="1:7" ht="15.75">
      <c r="A13" s="20">
        <v>6</v>
      </c>
      <c r="B13" s="2" t="s">
        <v>47</v>
      </c>
      <c r="C13" s="116">
        <v>3</v>
      </c>
      <c r="D13" s="46">
        <v>3</v>
      </c>
      <c r="E13" s="46">
        <v>3</v>
      </c>
      <c r="F13" s="46">
        <v>3</v>
      </c>
      <c r="G13" s="45">
        <f t="shared" si="0"/>
        <v>102</v>
      </c>
    </row>
    <row r="14" spans="1:7" ht="15.75">
      <c r="A14" s="20">
        <v>7</v>
      </c>
      <c r="B14" s="2" t="s">
        <v>48</v>
      </c>
      <c r="C14" s="116">
        <v>1</v>
      </c>
      <c r="D14" s="46">
        <v>1</v>
      </c>
      <c r="E14" s="46">
        <v>1</v>
      </c>
      <c r="F14" s="46">
        <v>1</v>
      </c>
      <c r="G14" s="45">
        <f t="shared" si="0"/>
        <v>34</v>
      </c>
    </row>
    <row r="15" spans="1:7" ht="15.75">
      <c r="A15" s="20">
        <v>8</v>
      </c>
      <c r="B15" s="2" t="s">
        <v>38</v>
      </c>
      <c r="C15" s="116">
        <v>1</v>
      </c>
      <c r="D15" s="46">
        <v>1</v>
      </c>
      <c r="E15" s="46">
        <v>1</v>
      </c>
      <c r="F15" s="46">
        <v>1</v>
      </c>
      <c r="G15" s="45">
        <f t="shared" si="0"/>
        <v>34</v>
      </c>
    </row>
    <row r="16" spans="1:7" ht="15.75">
      <c r="A16" s="22" t="s">
        <v>16</v>
      </c>
      <c r="B16" s="23" t="s">
        <v>17</v>
      </c>
      <c r="C16" s="117">
        <v>7</v>
      </c>
      <c r="D16" s="47">
        <v>7</v>
      </c>
      <c r="E16" s="47">
        <v>7</v>
      </c>
      <c r="F16" s="47">
        <v>7</v>
      </c>
      <c r="G16" s="45">
        <f t="shared" si="0"/>
        <v>238</v>
      </c>
    </row>
    <row r="17" spans="1:7" ht="15.75">
      <c r="A17" s="20">
        <v>9</v>
      </c>
      <c r="B17" s="2" t="s">
        <v>17</v>
      </c>
      <c r="C17" s="116">
        <v>0</v>
      </c>
      <c r="D17" s="46">
        <v>0</v>
      </c>
      <c r="E17" s="106" t="s">
        <v>78</v>
      </c>
      <c r="F17" s="106" t="s">
        <v>78</v>
      </c>
      <c r="G17" s="45"/>
    </row>
    <row r="18" spans="1:7" ht="15.75">
      <c r="A18" s="20">
        <v>10</v>
      </c>
      <c r="B18" s="2" t="s">
        <v>39</v>
      </c>
      <c r="C18" s="116">
        <v>2</v>
      </c>
      <c r="D18" s="116">
        <v>2</v>
      </c>
      <c r="E18" s="116">
        <v>2</v>
      </c>
      <c r="F18" s="116">
        <v>2</v>
      </c>
      <c r="G18" s="45">
        <f t="shared" si="0"/>
        <v>68</v>
      </c>
    </row>
    <row r="19" spans="1:7" ht="15.75">
      <c r="A19" s="20">
        <v>11</v>
      </c>
      <c r="B19" s="2" t="s">
        <v>40</v>
      </c>
      <c r="C19" s="116">
        <v>2</v>
      </c>
      <c r="D19" s="116">
        <v>2</v>
      </c>
      <c r="E19" s="116">
        <v>2</v>
      </c>
      <c r="F19" s="116">
        <v>2</v>
      </c>
      <c r="G19" s="45">
        <f t="shared" si="0"/>
        <v>68</v>
      </c>
    </row>
    <row r="20" spans="1:7" ht="15.75">
      <c r="A20" s="20">
        <v>12</v>
      </c>
      <c r="B20" s="2" t="s">
        <v>41</v>
      </c>
      <c r="C20" s="116">
        <v>2</v>
      </c>
      <c r="D20" s="116">
        <v>2</v>
      </c>
      <c r="E20" s="116">
        <v>2</v>
      </c>
      <c r="F20" s="116">
        <v>2</v>
      </c>
      <c r="G20" s="45">
        <f t="shared" si="0"/>
        <v>68</v>
      </c>
    </row>
    <row r="21" spans="1:7" ht="15.75">
      <c r="A21" s="20">
        <v>13</v>
      </c>
      <c r="B21" s="2" t="s">
        <v>42</v>
      </c>
      <c r="C21" s="116">
        <v>1</v>
      </c>
      <c r="D21" s="46">
        <v>1</v>
      </c>
      <c r="E21" s="46">
        <v>1</v>
      </c>
      <c r="F21" s="46">
        <v>1</v>
      </c>
      <c r="G21" s="45">
        <f t="shared" si="0"/>
        <v>34</v>
      </c>
    </row>
    <row r="22" spans="1:7" ht="15.75">
      <c r="A22" s="22" t="s">
        <v>19</v>
      </c>
      <c r="B22" s="25" t="s">
        <v>20</v>
      </c>
      <c r="C22" s="117">
        <v>3</v>
      </c>
      <c r="D22" s="47">
        <v>3</v>
      </c>
      <c r="E22" s="47">
        <v>3</v>
      </c>
      <c r="F22" s="47">
        <v>3</v>
      </c>
      <c r="G22" s="45">
        <f t="shared" si="0"/>
        <v>102</v>
      </c>
    </row>
    <row r="23" spans="1:7" ht="15.75">
      <c r="A23" s="20">
        <v>14</v>
      </c>
      <c r="B23" s="2" t="s">
        <v>43</v>
      </c>
      <c r="C23" s="116">
        <v>2</v>
      </c>
      <c r="D23" s="46">
        <v>2</v>
      </c>
      <c r="E23" s="46">
        <v>2</v>
      </c>
      <c r="F23" s="46">
        <v>2</v>
      </c>
      <c r="G23" s="45">
        <f t="shared" si="0"/>
        <v>68</v>
      </c>
    </row>
    <row r="24" spans="1:7" ht="15.75">
      <c r="A24" s="20">
        <v>15</v>
      </c>
      <c r="B24" s="2" t="s">
        <v>44</v>
      </c>
      <c r="C24" s="116">
        <v>1</v>
      </c>
      <c r="D24" s="46">
        <v>1</v>
      </c>
      <c r="E24" s="46">
        <v>1</v>
      </c>
      <c r="F24" s="46">
        <v>1</v>
      </c>
      <c r="G24" s="45">
        <f t="shared" si="0"/>
        <v>34</v>
      </c>
    </row>
    <row r="25" spans="1:7" ht="15.75">
      <c r="A25" s="20">
        <v>16</v>
      </c>
      <c r="B25" s="2" t="s">
        <v>59</v>
      </c>
      <c r="C25" s="116">
        <v>0</v>
      </c>
      <c r="D25" s="46">
        <v>0</v>
      </c>
      <c r="E25" s="106" t="s">
        <v>78</v>
      </c>
      <c r="F25" s="106" t="s">
        <v>78</v>
      </c>
      <c r="G25" s="45"/>
    </row>
    <row r="26" spans="1:7" ht="15.75">
      <c r="A26" s="22" t="s">
        <v>22</v>
      </c>
      <c r="B26" s="23" t="s">
        <v>23</v>
      </c>
      <c r="C26" s="117">
        <v>1</v>
      </c>
      <c r="D26" s="47">
        <v>1</v>
      </c>
      <c r="E26" s="47">
        <v>1</v>
      </c>
      <c r="F26" s="47">
        <v>1</v>
      </c>
      <c r="G26" s="45">
        <f t="shared" si="0"/>
        <v>34</v>
      </c>
    </row>
    <row r="27" spans="1:7" ht="15.75">
      <c r="A27" s="20">
        <v>18</v>
      </c>
      <c r="B27" s="2" t="s">
        <v>24</v>
      </c>
      <c r="C27" s="116">
        <v>0</v>
      </c>
      <c r="D27" s="46">
        <v>0</v>
      </c>
      <c r="E27" s="106" t="s">
        <v>78</v>
      </c>
      <c r="F27" s="106" t="s">
        <v>78</v>
      </c>
      <c r="G27" s="45"/>
    </row>
    <row r="28" spans="1:7" ht="15.75">
      <c r="A28" s="20">
        <v>19</v>
      </c>
      <c r="B28" s="2" t="s">
        <v>25</v>
      </c>
      <c r="C28" s="116">
        <v>1</v>
      </c>
      <c r="D28" s="46">
        <v>1</v>
      </c>
      <c r="E28" s="46">
        <v>1</v>
      </c>
      <c r="F28" s="46">
        <v>1</v>
      </c>
      <c r="G28" s="45">
        <f t="shared" si="0"/>
        <v>34</v>
      </c>
    </row>
    <row r="29" spans="1:7" ht="15.75">
      <c r="A29" s="22" t="s">
        <v>35</v>
      </c>
      <c r="B29" s="23" t="s">
        <v>27</v>
      </c>
      <c r="C29" s="117">
        <v>2</v>
      </c>
      <c r="D29" s="47">
        <v>2</v>
      </c>
      <c r="E29" s="47">
        <v>2</v>
      </c>
      <c r="F29" s="47">
        <v>2</v>
      </c>
      <c r="G29" s="45">
        <f t="shared" si="0"/>
        <v>68</v>
      </c>
    </row>
    <row r="30" spans="1:7" ht="15.75">
      <c r="A30" s="20">
        <v>20</v>
      </c>
      <c r="B30" s="2" t="s">
        <v>27</v>
      </c>
      <c r="C30" s="116">
        <v>2</v>
      </c>
      <c r="D30" s="46">
        <v>2</v>
      </c>
      <c r="E30" s="46">
        <v>2</v>
      </c>
      <c r="F30" s="46">
        <v>2</v>
      </c>
      <c r="G30" s="45">
        <f t="shared" si="0"/>
        <v>68</v>
      </c>
    </row>
    <row r="31" spans="1:7" ht="15.75">
      <c r="A31" s="187" t="s">
        <v>29</v>
      </c>
      <c r="B31" s="187"/>
      <c r="C31" s="117">
        <f>C6+C11+C16+C22+C26+C29</f>
        <v>28</v>
      </c>
      <c r="D31" s="47">
        <f>D6+D11+D16+D22+D26+D29</f>
        <v>28</v>
      </c>
      <c r="E31" s="47">
        <f>E6+E11+E16+E22+E26+E29</f>
        <v>28</v>
      </c>
      <c r="F31" s="47">
        <f>F6+F11+F16+F22+F26+F29</f>
        <v>28</v>
      </c>
      <c r="G31" s="45">
        <f t="shared" si="0"/>
        <v>952</v>
      </c>
    </row>
    <row r="32" spans="1:7" ht="15.75">
      <c r="A32" s="184" t="s">
        <v>30</v>
      </c>
      <c r="B32" s="184"/>
      <c r="C32" s="184"/>
      <c r="D32" s="184"/>
      <c r="E32" s="184"/>
      <c r="F32" s="184"/>
      <c r="G32" s="184"/>
    </row>
    <row r="33" spans="1:7" ht="15" customHeight="1">
      <c r="A33" s="188" t="s">
        <v>135</v>
      </c>
      <c r="B33" s="188"/>
      <c r="C33" s="142">
        <v>0.5</v>
      </c>
      <c r="D33" s="142">
        <v>0.5</v>
      </c>
      <c r="E33" s="142">
        <v>0.5</v>
      </c>
      <c r="F33" s="142">
        <v>0.5</v>
      </c>
      <c r="G33" s="93">
        <f aca="true" t="shared" si="1" ref="G33:G38">F33*34</f>
        <v>17</v>
      </c>
    </row>
    <row r="34" spans="1:7" ht="19.5" customHeight="1">
      <c r="A34" s="187" t="s">
        <v>80</v>
      </c>
      <c r="B34" s="187"/>
      <c r="C34" s="121">
        <v>3</v>
      </c>
      <c r="D34" s="24">
        <v>3</v>
      </c>
      <c r="E34" s="24">
        <v>3</v>
      </c>
      <c r="F34" s="24">
        <v>3</v>
      </c>
      <c r="G34" s="93">
        <f t="shared" si="1"/>
        <v>102</v>
      </c>
    </row>
    <row r="35" spans="1:7" ht="19.5" customHeight="1">
      <c r="A35" s="80">
        <v>1</v>
      </c>
      <c r="B35" s="52" t="s">
        <v>47</v>
      </c>
      <c r="C35" s="124">
        <v>1</v>
      </c>
      <c r="D35" s="132">
        <v>1</v>
      </c>
      <c r="E35" s="132">
        <v>1</v>
      </c>
      <c r="F35" s="132">
        <v>1</v>
      </c>
      <c r="G35" s="93">
        <f t="shared" si="1"/>
        <v>34</v>
      </c>
    </row>
    <row r="36" spans="1:7" ht="19.5" customHeight="1">
      <c r="A36" s="80">
        <v>2</v>
      </c>
      <c r="B36" s="52" t="s">
        <v>39</v>
      </c>
      <c r="C36" s="132">
        <v>1</v>
      </c>
      <c r="D36" s="132">
        <v>1</v>
      </c>
      <c r="E36" s="132">
        <v>1</v>
      </c>
      <c r="F36" s="132">
        <v>1</v>
      </c>
      <c r="G36" s="93">
        <f t="shared" si="1"/>
        <v>34</v>
      </c>
    </row>
    <row r="37" spans="1:7" ht="19.5" customHeight="1">
      <c r="A37" s="80">
        <v>3</v>
      </c>
      <c r="B37" s="52" t="s">
        <v>40</v>
      </c>
      <c r="C37" s="132">
        <v>1</v>
      </c>
      <c r="D37" s="132">
        <v>1</v>
      </c>
      <c r="E37" s="132">
        <v>1</v>
      </c>
      <c r="F37" s="132">
        <v>1</v>
      </c>
      <c r="G37" s="93">
        <f t="shared" si="1"/>
        <v>34</v>
      </c>
    </row>
    <row r="38" spans="1:7" ht="19.5" customHeight="1">
      <c r="A38" s="200" t="s">
        <v>84</v>
      </c>
      <c r="B38" s="201"/>
      <c r="C38" s="122">
        <v>1</v>
      </c>
      <c r="D38" s="96">
        <v>1</v>
      </c>
      <c r="E38" s="96">
        <v>1</v>
      </c>
      <c r="F38" s="96">
        <v>1</v>
      </c>
      <c r="G38" s="93">
        <f t="shared" si="1"/>
        <v>34</v>
      </c>
    </row>
    <row r="39" spans="1:7" ht="15.75">
      <c r="A39" s="170" t="s">
        <v>33</v>
      </c>
      <c r="B39" s="171"/>
      <c r="C39" s="171"/>
      <c r="D39" s="171"/>
      <c r="E39" s="171"/>
      <c r="F39" s="171"/>
      <c r="G39" s="172"/>
    </row>
    <row r="40" spans="1:7" ht="15.75">
      <c r="A40" s="26" t="s">
        <v>9</v>
      </c>
      <c r="B40" s="49" t="s">
        <v>46</v>
      </c>
      <c r="C40" s="123">
        <v>5</v>
      </c>
      <c r="D40" s="16">
        <v>5</v>
      </c>
      <c r="E40" s="16">
        <v>0</v>
      </c>
      <c r="F40" s="22">
        <f>SUM(D40:E40)</f>
        <v>5</v>
      </c>
      <c r="G40" s="22">
        <f>F40*34</f>
        <v>170</v>
      </c>
    </row>
    <row r="41" spans="1:9" ht="18" customHeight="1">
      <c r="A41" s="21">
        <v>1</v>
      </c>
      <c r="B41" s="86" t="s">
        <v>66</v>
      </c>
      <c r="C41" s="120"/>
      <c r="D41" s="87">
        <v>1</v>
      </c>
      <c r="E41" s="87"/>
      <c r="F41" s="88">
        <f>SUM(C41:E41)</f>
        <v>1</v>
      </c>
      <c r="G41" s="22">
        <f aca="true" t="shared" si="2" ref="G41:G48">F41*34</f>
        <v>34</v>
      </c>
      <c r="I41" t="s">
        <v>157</v>
      </c>
    </row>
    <row r="42" spans="1:9" ht="15.75">
      <c r="A42" s="21">
        <v>2</v>
      </c>
      <c r="B42" s="52" t="s">
        <v>93</v>
      </c>
      <c r="C42" s="120">
        <v>1</v>
      </c>
      <c r="D42" s="87">
        <v>1</v>
      </c>
      <c r="E42" s="87"/>
      <c r="F42" s="88">
        <f>SUM(C42:E42)</f>
        <v>2</v>
      </c>
      <c r="G42" s="22">
        <f t="shared" si="2"/>
        <v>68</v>
      </c>
      <c r="I42" t="s">
        <v>96</v>
      </c>
    </row>
    <row r="43" spans="1:9" ht="31.5">
      <c r="A43" s="21">
        <v>3</v>
      </c>
      <c r="B43" s="52" t="s">
        <v>125</v>
      </c>
      <c r="C43" s="120">
        <v>1</v>
      </c>
      <c r="D43" s="87">
        <v>1</v>
      </c>
      <c r="E43" s="87"/>
      <c r="F43" s="88">
        <f>SUM(C43:E43)</f>
        <v>2</v>
      </c>
      <c r="G43" s="22">
        <f t="shared" si="2"/>
        <v>68</v>
      </c>
      <c r="I43" t="s">
        <v>167</v>
      </c>
    </row>
    <row r="44" spans="1:9" ht="31.5">
      <c r="A44" s="21">
        <v>4</v>
      </c>
      <c r="B44" s="55" t="s">
        <v>62</v>
      </c>
      <c r="C44" s="87">
        <v>1</v>
      </c>
      <c r="D44" s="87">
        <v>1</v>
      </c>
      <c r="E44" s="87"/>
      <c r="F44" s="88">
        <f>SUM(C44:E44)</f>
        <v>2</v>
      </c>
      <c r="G44" s="22">
        <f t="shared" si="2"/>
        <v>68</v>
      </c>
      <c r="I44" t="s">
        <v>96</v>
      </c>
    </row>
    <row r="45" spans="1:9" ht="15.75">
      <c r="A45" s="21">
        <v>5</v>
      </c>
      <c r="B45" s="52" t="s">
        <v>137</v>
      </c>
      <c r="C45" s="114">
        <v>1</v>
      </c>
      <c r="D45" s="81"/>
      <c r="E45" s="81"/>
      <c r="F45" s="88">
        <f>SUM(C45:E45)</f>
        <v>1</v>
      </c>
      <c r="G45" s="22">
        <f t="shared" si="2"/>
        <v>34</v>
      </c>
      <c r="I45" t="s">
        <v>97</v>
      </c>
    </row>
    <row r="46" spans="1:9" ht="22.5" customHeight="1">
      <c r="A46" s="21">
        <v>6</v>
      </c>
      <c r="B46" s="145" t="s">
        <v>63</v>
      </c>
      <c r="C46" s="87">
        <v>1</v>
      </c>
      <c r="D46" s="87">
        <v>1</v>
      </c>
      <c r="E46" s="87"/>
      <c r="F46" s="88">
        <f>SUM(C46:E46)</f>
        <v>2</v>
      </c>
      <c r="G46" s="22">
        <f t="shared" si="2"/>
        <v>68</v>
      </c>
      <c r="I46" s="83" t="s">
        <v>96</v>
      </c>
    </row>
    <row r="47" spans="1:7" ht="24.75" customHeight="1">
      <c r="A47" s="202" t="s">
        <v>45</v>
      </c>
      <c r="B47" s="203"/>
      <c r="C47" s="148">
        <f>C33+C34+C38+C40</f>
        <v>9.5</v>
      </c>
      <c r="D47" s="148">
        <f>D33+D34+D38+D40</f>
        <v>9.5</v>
      </c>
      <c r="E47" s="148">
        <f>E33+E34+E38+E40</f>
        <v>4.5</v>
      </c>
      <c r="F47" s="148">
        <f>F33+F34+F38+F40</f>
        <v>9.5</v>
      </c>
      <c r="G47" s="22">
        <f t="shared" si="2"/>
        <v>323</v>
      </c>
    </row>
    <row r="48" spans="1:7" ht="24.75" customHeight="1">
      <c r="A48" s="202" t="s">
        <v>36</v>
      </c>
      <c r="B48" s="203"/>
      <c r="C48" s="148">
        <f>C31+C47</f>
        <v>37.5</v>
      </c>
      <c r="D48" s="148">
        <f>D31+D47</f>
        <v>37.5</v>
      </c>
      <c r="E48" s="148">
        <f>E31+E47</f>
        <v>32.5</v>
      </c>
      <c r="F48" s="148">
        <f>F31+F47</f>
        <v>37.5</v>
      </c>
      <c r="G48" s="22">
        <f t="shared" si="2"/>
        <v>1275</v>
      </c>
    </row>
  </sheetData>
  <sheetProtection/>
  <mergeCells count="15">
    <mergeCell ref="A48:B48"/>
    <mergeCell ref="A47:B47"/>
    <mergeCell ref="A38:B38"/>
    <mergeCell ref="A39:G39"/>
    <mergeCell ref="A31:B31"/>
    <mergeCell ref="A32:G32"/>
    <mergeCell ref="A34:B34"/>
    <mergeCell ref="A33:B33"/>
    <mergeCell ref="A1:G1"/>
    <mergeCell ref="A3:A4"/>
    <mergeCell ref="B3:B4"/>
    <mergeCell ref="F3:G3"/>
    <mergeCell ref="A5:G5"/>
    <mergeCell ref="C3:E3"/>
    <mergeCell ref="A2:G2"/>
  </mergeCells>
  <printOptions/>
  <pageMargins left="0.984251968503937" right="0.7086614173228347" top="0.7874015748031497" bottom="0.7480314960629921" header="0.31496062992125984" footer="0.31496062992125984"/>
  <pageSetup horizontalDpi="600" verticalDpi="600" orientation="portrait" paperSize="9" scale="63" r:id="rId1"/>
  <ignoredErrors>
    <ignoredError sqref="F4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zoomScaleSheetLayoutView="50" workbookViewId="0" topLeftCell="A4">
      <selection activeCell="B43" sqref="B43"/>
    </sheetView>
  </sheetViews>
  <sheetFormatPr defaultColWidth="9.00390625" defaultRowHeight="12.75"/>
  <cols>
    <col min="1" max="1" width="7.375" style="0" customWidth="1"/>
    <col min="2" max="2" width="59.75390625" style="0" customWidth="1"/>
    <col min="3" max="3" width="15.00390625" style="0" customWidth="1"/>
    <col min="4" max="4" width="14.875" style="0" customWidth="1"/>
    <col min="5" max="5" width="14.00390625" style="0" customWidth="1"/>
    <col min="6" max="6" width="14.125" style="0" customWidth="1"/>
    <col min="7" max="7" width="15.00390625" style="0" customWidth="1"/>
  </cols>
  <sheetData>
    <row r="1" spans="1:8" ht="55.5" customHeight="1">
      <c r="A1" s="179" t="s">
        <v>150</v>
      </c>
      <c r="B1" s="180"/>
      <c r="C1" s="180"/>
      <c r="D1" s="180"/>
      <c r="E1" s="180"/>
      <c r="F1" s="180"/>
      <c r="G1" s="180"/>
      <c r="H1" s="104"/>
    </row>
    <row r="2" spans="1:8" ht="55.5" customHeight="1">
      <c r="A2" s="185" t="s">
        <v>145</v>
      </c>
      <c r="B2" s="185"/>
      <c r="C2" s="185"/>
      <c r="D2" s="185"/>
      <c r="E2" s="185"/>
      <c r="F2" s="185"/>
      <c r="G2" s="185"/>
      <c r="H2" s="104"/>
    </row>
    <row r="3" spans="1:7" ht="32.25" customHeight="1">
      <c r="A3" s="181" t="s">
        <v>2</v>
      </c>
      <c r="B3" s="181" t="s">
        <v>64</v>
      </c>
      <c r="C3" s="199" t="s">
        <v>115</v>
      </c>
      <c r="D3" s="182"/>
      <c r="E3" s="183"/>
      <c r="F3" s="181" t="s">
        <v>5</v>
      </c>
      <c r="G3" s="181"/>
    </row>
    <row r="4" spans="1:7" ht="31.5">
      <c r="A4" s="181"/>
      <c r="B4" s="181"/>
      <c r="C4" s="113" t="s">
        <v>116</v>
      </c>
      <c r="D4" s="19" t="s">
        <v>83</v>
      </c>
      <c r="E4" s="19">
        <v>9</v>
      </c>
      <c r="F4" s="19" t="s">
        <v>6</v>
      </c>
      <c r="G4" s="19" t="s">
        <v>7</v>
      </c>
    </row>
    <row r="5" spans="1:7" ht="15.75">
      <c r="A5" s="184" t="s">
        <v>57</v>
      </c>
      <c r="B5" s="184"/>
      <c r="C5" s="184"/>
      <c r="D5" s="184"/>
      <c r="E5" s="184"/>
      <c r="F5" s="184"/>
      <c r="G5" s="184"/>
    </row>
    <row r="6" spans="1:7" ht="15.75">
      <c r="A6" s="22" t="s">
        <v>9</v>
      </c>
      <c r="B6" s="27" t="s">
        <v>10</v>
      </c>
      <c r="C6" s="115">
        <v>10</v>
      </c>
      <c r="D6" s="45">
        <v>10</v>
      </c>
      <c r="E6" s="45">
        <v>10</v>
      </c>
      <c r="F6" s="45">
        <v>10</v>
      </c>
      <c r="G6" s="45">
        <f>F6*34</f>
        <v>340</v>
      </c>
    </row>
    <row r="7" spans="1:7" ht="15.75">
      <c r="A7" s="20">
        <v>1</v>
      </c>
      <c r="B7" s="2" t="s">
        <v>34</v>
      </c>
      <c r="C7" s="116">
        <v>2</v>
      </c>
      <c r="D7" s="46">
        <v>2</v>
      </c>
      <c r="E7" s="46">
        <v>2</v>
      </c>
      <c r="F7" s="46">
        <v>2</v>
      </c>
      <c r="G7" s="45">
        <f aca="true" t="shared" si="0" ref="G7:G31">F7*34</f>
        <v>68</v>
      </c>
    </row>
    <row r="8" spans="1:7" ht="15.75">
      <c r="A8" s="20">
        <v>2</v>
      </c>
      <c r="B8" s="2" t="s">
        <v>37</v>
      </c>
      <c r="C8" s="116">
        <v>2</v>
      </c>
      <c r="D8" s="46">
        <v>2</v>
      </c>
      <c r="E8" s="46">
        <v>2</v>
      </c>
      <c r="F8" s="46">
        <v>2</v>
      </c>
      <c r="G8" s="45">
        <f t="shared" si="0"/>
        <v>68</v>
      </c>
    </row>
    <row r="9" spans="1:7" ht="15.75">
      <c r="A9" s="20">
        <v>3</v>
      </c>
      <c r="B9" s="2" t="s">
        <v>58</v>
      </c>
      <c r="C9" s="116">
        <v>3</v>
      </c>
      <c r="D9" s="46">
        <v>3</v>
      </c>
      <c r="E9" s="46">
        <v>3</v>
      </c>
      <c r="F9" s="46">
        <v>3</v>
      </c>
      <c r="G9" s="45">
        <f t="shared" si="0"/>
        <v>102</v>
      </c>
    </row>
    <row r="10" spans="1:7" ht="15.75">
      <c r="A10" s="20">
        <v>4</v>
      </c>
      <c r="B10" s="105" t="s">
        <v>52</v>
      </c>
      <c r="C10" s="116">
        <v>3</v>
      </c>
      <c r="D10" s="46">
        <v>3</v>
      </c>
      <c r="E10" s="46">
        <v>3</v>
      </c>
      <c r="F10" s="46">
        <v>3</v>
      </c>
      <c r="G10" s="45">
        <f t="shared" si="0"/>
        <v>102</v>
      </c>
    </row>
    <row r="11" spans="1:7" ht="15.75">
      <c r="A11" s="22" t="s">
        <v>13</v>
      </c>
      <c r="B11" s="23" t="s">
        <v>14</v>
      </c>
      <c r="C11" s="117">
        <v>5</v>
      </c>
      <c r="D11" s="47">
        <v>5</v>
      </c>
      <c r="E11" s="47">
        <v>5</v>
      </c>
      <c r="F11" s="47">
        <v>5</v>
      </c>
      <c r="G11" s="45">
        <f t="shared" si="0"/>
        <v>170</v>
      </c>
    </row>
    <row r="12" spans="1:7" ht="15.75">
      <c r="A12" s="20">
        <v>5</v>
      </c>
      <c r="B12" s="2" t="s">
        <v>15</v>
      </c>
      <c r="C12" s="118" t="s">
        <v>78</v>
      </c>
      <c r="D12" s="106" t="s">
        <v>78</v>
      </c>
      <c r="E12" s="106" t="s">
        <v>78</v>
      </c>
      <c r="F12" s="106" t="s">
        <v>78</v>
      </c>
      <c r="G12" s="45"/>
    </row>
    <row r="13" spans="1:7" ht="15.75">
      <c r="A13" s="20">
        <v>6</v>
      </c>
      <c r="B13" s="2" t="s">
        <v>47</v>
      </c>
      <c r="C13" s="116">
        <v>3</v>
      </c>
      <c r="D13" s="46">
        <v>3</v>
      </c>
      <c r="E13" s="46">
        <v>3</v>
      </c>
      <c r="F13" s="46">
        <v>3</v>
      </c>
      <c r="G13" s="45">
        <f t="shared" si="0"/>
        <v>102</v>
      </c>
    </row>
    <row r="14" spans="1:7" ht="15.75">
      <c r="A14" s="20">
        <v>7</v>
      </c>
      <c r="B14" s="2" t="s">
        <v>48</v>
      </c>
      <c r="C14" s="116">
        <v>1</v>
      </c>
      <c r="D14" s="46">
        <v>1</v>
      </c>
      <c r="E14" s="46">
        <v>1</v>
      </c>
      <c r="F14" s="46">
        <v>1</v>
      </c>
      <c r="G14" s="45">
        <f t="shared" si="0"/>
        <v>34</v>
      </c>
    </row>
    <row r="15" spans="1:7" ht="15.75">
      <c r="A15" s="20">
        <v>8</v>
      </c>
      <c r="B15" s="2" t="s">
        <v>38</v>
      </c>
      <c r="C15" s="116">
        <v>1</v>
      </c>
      <c r="D15" s="46">
        <v>1</v>
      </c>
      <c r="E15" s="46">
        <v>1</v>
      </c>
      <c r="F15" s="46">
        <v>1</v>
      </c>
      <c r="G15" s="45">
        <f t="shared" si="0"/>
        <v>34</v>
      </c>
    </row>
    <row r="16" spans="1:7" ht="15.75">
      <c r="A16" s="22" t="s">
        <v>16</v>
      </c>
      <c r="B16" s="23" t="s">
        <v>17</v>
      </c>
      <c r="C16" s="117">
        <v>7</v>
      </c>
      <c r="D16" s="47">
        <v>7</v>
      </c>
      <c r="E16" s="47">
        <v>7</v>
      </c>
      <c r="F16" s="47">
        <v>7</v>
      </c>
      <c r="G16" s="45">
        <f t="shared" si="0"/>
        <v>238</v>
      </c>
    </row>
    <row r="17" spans="1:7" ht="15.75">
      <c r="A17" s="20">
        <v>9</v>
      </c>
      <c r="B17" s="2" t="s">
        <v>17</v>
      </c>
      <c r="C17" s="118" t="s">
        <v>78</v>
      </c>
      <c r="D17" s="106" t="s">
        <v>78</v>
      </c>
      <c r="E17" s="106" t="s">
        <v>78</v>
      </c>
      <c r="F17" s="106" t="s">
        <v>78</v>
      </c>
      <c r="G17" s="45"/>
    </row>
    <row r="18" spans="1:7" ht="15.75">
      <c r="A18" s="20">
        <v>10</v>
      </c>
      <c r="B18" s="2" t="s">
        <v>39</v>
      </c>
      <c r="C18" s="116">
        <v>2</v>
      </c>
      <c r="D18" s="116">
        <v>2</v>
      </c>
      <c r="E18" s="116">
        <v>2</v>
      </c>
      <c r="F18" s="116">
        <v>2</v>
      </c>
      <c r="G18" s="45">
        <f t="shared" si="0"/>
        <v>68</v>
      </c>
    </row>
    <row r="19" spans="1:7" ht="15.75">
      <c r="A19" s="20">
        <v>11</v>
      </c>
      <c r="B19" s="2" t="s">
        <v>40</v>
      </c>
      <c r="C19" s="116">
        <v>2</v>
      </c>
      <c r="D19" s="116">
        <v>2</v>
      </c>
      <c r="E19" s="116">
        <v>2</v>
      </c>
      <c r="F19" s="116">
        <v>2</v>
      </c>
      <c r="G19" s="45">
        <f t="shared" si="0"/>
        <v>68</v>
      </c>
    </row>
    <row r="20" spans="1:7" ht="15.75">
      <c r="A20" s="20">
        <v>12</v>
      </c>
      <c r="B20" s="2" t="s">
        <v>41</v>
      </c>
      <c r="C20" s="116">
        <v>2</v>
      </c>
      <c r="D20" s="116">
        <v>2</v>
      </c>
      <c r="E20" s="116">
        <v>2</v>
      </c>
      <c r="F20" s="116">
        <v>2</v>
      </c>
      <c r="G20" s="45">
        <f t="shared" si="0"/>
        <v>68</v>
      </c>
    </row>
    <row r="21" spans="1:7" ht="15.75">
      <c r="A21" s="20">
        <v>13</v>
      </c>
      <c r="B21" s="2" t="s">
        <v>42</v>
      </c>
      <c r="C21" s="116">
        <v>1</v>
      </c>
      <c r="D21" s="46">
        <v>1</v>
      </c>
      <c r="E21" s="46">
        <v>1</v>
      </c>
      <c r="F21" s="46">
        <v>1</v>
      </c>
      <c r="G21" s="45">
        <f t="shared" si="0"/>
        <v>34</v>
      </c>
    </row>
    <row r="22" spans="1:7" ht="15.75">
      <c r="A22" s="22" t="s">
        <v>19</v>
      </c>
      <c r="B22" s="25" t="s">
        <v>20</v>
      </c>
      <c r="C22" s="117">
        <v>4</v>
      </c>
      <c r="D22" s="117">
        <v>4</v>
      </c>
      <c r="E22" s="117">
        <v>4</v>
      </c>
      <c r="F22" s="117">
        <v>4</v>
      </c>
      <c r="G22" s="45">
        <f t="shared" si="0"/>
        <v>136</v>
      </c>
    </row>
    <row r="23" spans="1:7" ht="15.75">
      <c r="A23" s="20">
        <v>14</v>
      </c>
      <c r="B23" s="2" t="s">
        <v>43</v>
      </c>
      <c r="C23" s="116">
        <v>2</v>
      </c>
      <c r="D23" s="46">
        <v>2</v>
      </c>
      <c r="E23" s="46">
        <v>2</v>
      </c>
      <c r="F23" s="46">
        <v>2</v>
      </c>
      <c r="G23" s="45">
        <f t="shared" si="0"/>
        <v>68</v>
      </c>
    </row>
    <row r="24" spans="1:7" ht="15.75">
      <c r="A24" s="20">
        <v>15</v>
      </c>
      <c r="B24" s="2" t="s">
        <v>44</v>
      </c>
      <c r="C24" s="116">
        <v>1</v>
      </c>
      <c r="D24" s="46">
        <v>1</v>
      </c>
      <c r="E24" s="46">
        <v>1</v>
      </c>
      <c r="F24" s="46">
        <v>1</v>
      </c>
      <c r="G24" s="45">
        <f t="shared" si="0"/>
        <v>34</v>
      </c>
    </row>
    <row r="25" spans="1:7" ht="15.75">
      <c r="A25" s="20">
        <v>16</v>
      </c>
      <c r="B25" s="2" t="s">
        <v>59</v>
      </c>
      <c r="C25" s="116">
        <v>1</v>
      </c>
      <c r="D25" s="46">
        <v>1</v>
      </c>
      <c r="E25" s="46">
        <v>1</v>
      </c>
      <c r="F25" s="46">
        <v>1</v>
      </c>
      <c r="G25" s="45">
        <f t="shared" si="0"/>
        <v>34</v>
      </c>
    </row>
    <row r="26" spans="1:7" ht="15.75">
      <c r="A26" s="22" t="s">
        <v>22</v>
      </c>
      <c r="B26" s="23" t="s">
        <v>23</v>
      </c>
      <c r="C26" s="117">
        <v>1</v>
      </c>
      <c r="D26" s="47">
        <v>1</v>
      </c>
      <c r="E26" s="47">
        <v>1</v>
      </c>
      <c r="F26" s="47">
        <v>1</v>
      </c>
      <c r="G26" s="45">
        <f t="shared" si="0"/>
        <v>34</v>
      </c>
    </row>
    <row r="27" spans="1:7" ht="15.75">
      <c r="A27" s="20">
        <v>17</v>
      </c>
      <c r="B27" s="2" t="s">
        <v>24</v>
      </c>
      <c r="C27" s="118" t="s">
        <v>78</v>
      </c>
      <c r="D27" s="106" t="s">
        <v>78</v>
      </c>
      <c r="E27" s="106" t="s">
        <v>78</v>
      </c>
      <c r="F27" s="106" t="s">
        <v>78</v>
      </c>
      <c r="G27" s="45"/>
    </row>
    <row r="28" spans="1:7" ht="15.75">
      <c r="A28" s="20">
        <v>18</v>
      </c>
      <c r="B28" s="2" t="s">
        <v>25</v>
      </c>
      <c r="C28" s="116">
        <v>1</v>
      </c>
      <c r="D28" s="46">
        <v>1</v>
      </c>
      <c r="E28" s="46">
        <v>1</v>
      </c>
      <c r="F28" s="46">
        <v>1</v>
      </c>
      <c r="G28" s="45">
        <f t="shared" si="0"/>
        <v>34</v>
      </c>
    </row>
    <row r="29" spans="1:7" ht="15.75">
      <c r="A29" s="22" t="s">
        <v>35</v>
      </c>
      <c r="B29" s="23" t="s">
        <v>27</v>
      </c>
      <c r="C29" s="117">
        <v>2</v>
      </c>
      <c r="D29" s="47">
        <v>2</v>
      </c>
      <c r="E29" s="47">
        <v>2</v>
      </c>
      <c r="F29" s="47">
        <v>2</v>
      </c>
      <c r="G29" s="45">
        <f t="shared" si="0"/>
        <v>68</v>
      </c>
    </row>
    <row r="30" spans="1:7" ht="15.75">
      <c r="A30" s="20">
        <v>19</v>
      </c>
      <c r="B30" s="2" t="s">
        <v>27</v>
      </c>
      <c r="C30" s="116">
        <v>2</v>
      </c>
      <c r="D30" s="46">
        <v>2</v>
      </c>
      <c r="E30" s="46">
        <v>2</v>
      </c>
      <c r="F30" s="46">
        <v>2</v>
      </c>
      <c r="G30" s="45">
        <f t="shared" si="0"/>
        <v>68</v>
      </c>
    </row>
    <row r="31" spans="1:7" ht="15.75">
      <c r="A31" s="187" t="s">
        <v>29</v>
      </c>
      <c r="B31" s="187"/>
      <c r="C31" s="117">
        <f>C6+C11+C16+C22+C26+C29</f>
        <v>29</v>
      </c>
      <c r="D31" s="47">
        <f>D6+D11+D16+D22+D26+D29</f>
        <v>29</v>
      </c>
      <c r="E31" s="47">
        <f>E6+E11+E16+E22+E26+E29</f>
        <v>29</v>
      </c>
      <c r="F31" s="47">
        <f>F6+F11+F16+F22+F26+F29</f>
        <v>29</v>
      </c>
      <c r="G31" s="45">
        <f t="shared" si="0"/>
        <v>986</v>
      </c>
    </row>
    <row r="32" spans="1:7" ht="15.75">
      <c r="A32" s="184" t="s">
        <v>30</v>
      </c>
      <c r="B32" s="184"/>
      <c r="C32" s="184"/>
      <c r="D32" s="184"/>
      <c r="E32" s="184"/>
      <c r="F32" s="184"/>
      <c r="G32" s="184"/>
    </row>
    <row r="33" spans="1:7" ht="15" customHeight="1">
      <c r="A33" s="188" t="s">
        <v>135</v>
      </c>
      <c r="B33" s="188"/>
      <c r="C33" s="142">
        <v>1</v>
      </c>
      <c r="D33" s="142">
        <v>1</v>
      </c>
      <c r="E33" s="142">
        <v>1</v>
      </c>
      <c r="F33" s="142">
        <v>1</v>
      </c>
      <c r="G33" s="93">
        <f>F33*34</f>
        <v>34</v>
      </c>
    </row>
    <row r="34" spans="1:7" ht="19.5" customHeight="1">
      <c r="A34" s="187" t="s">
        <v>80</v>
      </c>
      <c r="B34" s="187"/>
      <c r="C34" s="121">
        <v>3</v>
      </c>
      <c r="D34" s="24">
        <v>3</v>
      </c>
      <c r="E34" s="24">
        <v>3</v>
      </c>
      <c r="F34" s="24">
        <v>3</v>
      </c>
      <c r="G34" s="93">
        <f aca="true" t="shared" si="1" ref="G34:G40">F34*34</f>
        <v>102</v>
      </c>
    </row>
    <row r="35" spans="1:7" ht="19.5" customHeight="1">
      <c r="A35" s="80">
        <v>1</v>
      </c>
      <c r="B35" s="52" t="s">
        <v>47</v>
      </c>
      <c r="C35" s="124">
        <v>1</v>
      </c>
      <c r="D35" s="132">
        <v>1</v>
      </c>
      <c r="E35" s="132">
        <v>1</v>
      </c>
      <c r="F35" s="132">
        <v>1</v>
      </c>
      <c r="G35" s="93">
        <f t="shared" si="1"/>
        <v>34</v>
      </c>
    </row>
    <row r="36" spans="1:7" ht="19.5" customHeight="1">
      <c r="A36" s="80">
        <v>2</v>
      </c>
      <c r="B36" s="52" t="s">
        <v>39</v>
      </c>
      <c r="C36" s="132">
        <v>1</v>
      </c>
      <c r="D36" s="132">
        <v>1</v>
      </c>
      <c r="E36" s="132">
        <v>1</v>
      </c>
      <c r="F36" s="132">
        <v>1</v>
      </c>
      <c r="G36" s="93">
        <f t="shared" si="1"/>
        <v>34</v>
      </c>
    </row>
    <row r="37" spans="1:7" ht="19.5" customHeight="1">
      <c r="A37" s="80">
        <v>3</v>
      </c>
      <c r="B37" s="52" t="s">
        <v>42</v>
      </c>
      <c r="C37" s="132">
        <v>1</v>
      </c>
      <c r="D37" s="132">
        <v>1</v>
      </c>
      <c r="E37" s="132">
        <v>1</v>
      </c>
      <c r="F37" s="132">
        <v>1</v>
      </c>
      <c r="G37" s="93">
        <f t="shared" si="1"/>
        <v>34</v>
      </c>
    </row>
    <row r="38" spans="1:7" ht="15.75">
      <c r="A38" s="202" t="s">
        <v>60</v>
      </c>
      <c r="B38" s="203"/>
      <c r="C38" s="121">
        <v>1</v>
      </c>
      <c r="D38" s="24">
        <v>1</v>
      </c>
      <c r="E38" s="24">
        <v>1</v>
      </c>
      <c r="F38" s="24">
        <v>1</v>
      </c>
      <c r="G38" s="93">
        <f t="shared" si="1"/>
        <v>34</v>
      </c>
    </row>
    <row r="39" spans="1:9" ht="18" customHeight="1">
      <c r="A39" s="87">
        <v>1</v>
      </c>
      <c r="B39" s="144" t="s">
        <v>158</v>
      </c>
      <c r="C39" s="114">
        <v>1</v>
      </c>
      <c r="D39" s="81">
        <v>1</v>
      </c>
      <c r="E39" s="81">
        <v>1</v>
      </c>
      <c r="F39" s="81">
        <v>1</v>
      </c>
      <c r="G39" s="93">
        <f t="shared" si="1"/>
        <v>34</v>
      </c>
      <c r="I39" t="s">
        <v>143</v>
      </c>
    </row>
    <row r="40" spans="1:7" ht="19.5" customHeight="1">
      <c r="A40" s="190" t="s">
        <v>84</v>
      </c>
      <c r="B40" s="191"/>
      <c r="C40" s="136">
        <v>1</v>
      </c>
      <c r="D40" s="82">
        <v>1</v>
      </c>
      <c r="E40" s="82">
        <v>1</v>
      </c>
      <c r="F40" s="82">
        <v>1</v>
      </c>
      <c r="G40" s="93">
        <f t="shared" si="1"/>
        <v>34</v>
      </c>
    </row>
    <row r="41" spans="1:7" ht="15.75">
      <c r="A41" s="196" t="s">
        <v>33</v>
      </c>
      <c r="B41" s="197"/>
      <c r="C41" s="197"/>
      <c r="D41" s="197"/>
      <c r="E41" s="197"/>
      <c r="F41" s="197"/>
      <c r="G41" s="198"/>
    </row>
    <row r="42" spans="1:7" ht="15.75">
      <c r="A42" s="89" t="s">
        <v>9</v>
      </c>
      <c r="B42" s="137" t="s">
        <v>46</v>
      </c>
      <c r="C42" s="140">
        <v>5</v>
      </c>
      <c r="D42" s="139">
        <v>5</v>
      </c>
      <c r="E42" s="139">
        <v>0</v>
      </c>
      <c r="F42" s="88">
        <f>SUM(D42:E42)</f>
        <v>5</v>
      </c>
      <c r="G42" s="45">
        <f>F42*34</f>
        <v>170</v>
      </c>
    </row>
    <row r="43" spans="1:9" ht="15.75">
      <c r="A43" s="87">
        <v>1</v>
      </c>
      <c r="B43" s="144" t="s">
        <v>171</v>
      </c>
      <c r="C43" s="119">
        <v>1</v>
      </c>
      <c r="D43" s="85">
        <v>1</v>
      </c>
      <c r="E43" s="51"/>
      <c r="F43" s="28">
        <f>SUM(C43:E43)</f>
        <v>2</v>
      </c>
      <c r="G43" s="45">
        <f aca="true" t="shared" si="2" ref="G43:G50">F43*34</f>
        <v>68</v>
      </c>
      <c r="I43" t="s">
        <v>100</v>
      </c>
    </row>
    <row r="44" spans="1:9" ht="31.5">
      <c r="A44" s="87">
        <v>2</v>
      </c>
      <c r="B44" s="91" t="s">
        <v>70</v>
      </c>
      <c r="C44" s="114"/>
      <c r="D44" s="81">
        <v>1</v>
      </c>
      <c r="E44" s="87"/>
      <c r="F44" s="81">
        <f>SUM(D44:E44)</f>
        <v>1</v>
      </c>
      <c r="G44" s="45">
        <f t="shared" si="2"/>
        <v>34</v>
      </c>
      <c r="I44" t="s">
        <v>101</v>
      </c>
    </row>
    <row r="45" spans="1:9" ht="15.75">
      <c r="A45" s="87">
        <v>3</v>
      </c>
      <c r="B45" s="60" t="s">
        <v>69</v>
      </c>
      <c r="C45" s="114"/>
      <c r="D45" s="81">
        <v>1</v>
      </c>
      <c r="E45" s="87"/>
      <c r="F45" s="81">
        <f>SUM(D45:E45)</f>
        <v>1</v>
      </c>
      <c r="G45" s="45">
        <f t="shared" si="2"/>
        <v>34</v>
      </c>
      <c r="I45" t="s">
        <v>99</v>
      </c>
    </row>
    <row r="46" spans="1:9" ht="15.75">
      <c r="A46" s="87">
        <v>4</v>
      </c>
      <c r="B46" s="60" t="s">
        <v>126</v>
      </c>
      <c r="C46" s="107">
        <v>1</v>
      </c>
      <c r="D46" s="107">
        <v>1</v>
      </c>
      <c r="E46" s="87"/>
      <c r="F46" s="81">
        <f>SUM(C46:E46)</f>
        <v>2</v>
      </c>
      <c r="G46" s="45">
        <f t="shared" si="2"/>
        <v>68</v>
      </c>
      <c r="I46" t="s">
        <v>96</v>
      </c>
    </row>
    <row r="47" spans="1:9" ht="15.75">
      <c r="A47" s="87">
        <v>5</v>
      </c>
      <c r="B47" s="91" t="s">
        <v>120</v>
      </c>
      <c r="C47" s="114">
        <v>2</v>
      </c>
      <c r="D47" s="81">
        <v>1</v>
      </c>
      <c r="E47" s="87"/>
      <c r="F47" s="81">
        <f>SUM(C47:E47)</f>
        <v>3</v>
      </c>
      <c r="G47" s="45">
        <f t="shared" si="2"/>
        <v>102</v>
      </c>
      <c r="I47" t="s">
        <v>96</v>
      </c>
    </row>
    <row r="48" spans="1:9" ht="15.75">
      <c r="A48" s="87">
        <v>6</v>
      </c>
      <c r="B48" s="141" t="s">
        <v>123</v>
      </c>
      <c r="C48" s="114">
        <v>1</v>
      </c>
      <c r="D48" s="81"/>
      <c r="E48" s="87"/>
      <c r="F48" s="81">
        <f>SUM(C48:E48)</f>
        <v>1</v>
      </c>
      <c r="G48" s="45">
        <f t="shared" si="2"/>
        <v>34</v>
      </c>
      <c r="I48" t="s">
        <v>96</v>
      </c>
    </row>
    <row r="49" spans="1:7" ht="15.75" customHeight="1">
      <c r="A49" s="190" t="s">
        <v>45</v>
      </c>
      <c r="B49" s="191"/>
      <c r="C49" s="149">
        <f>C33+C34+C38+C42+C40</f>
        <v>11</v>
      </c>
      <c r="D49" s="149">
        <f>D33+D34+D38+D42+D40</f>
        <v>11</v>
      </c>
      <c r="E49" s="149">
        <f>E33+E34+E38+E42+E40</f>
        <v>6</v>
      </c>
      <c r="F49" s="82">
        <v>14</v>
      </c>
      <c r="G49" s="45">
        <f t="shared" si="2"/>
        <v>476</v>
      </c>
    </row>
    <row r="50" spans="1:7" ht="15.75" customHeight="1">
      <c r="A50" s="202" t="s">
        <v>36</v>
      </c>
      <c r="B50" s="203"/>
      <c r="C50" s="148">
        <f>C31+C49</f>
        <v>40</v>
      </c>
      <c r="D50" s="148">
        <f>D31+D49</f>
        <v>40</v>
      </c>
      <c r="E50" s="148">
        <f>E31+E49</f>
        <v>35</v>
      </c>
      <c r="F50" s="24">
        <v>38</v>
      </c>
      <c r="G50" s="45">
        <f t="shared" si="2"/>
        <v>1292</v>
      </c>
    </row>
  </sheetData>
  <sheetProtection/>
  <mergeCells count="17">
    <mergeCell ref="A38:B38"/>
    <mergeCell ref="A2:G2"/>
    <mergeCell ref="A49:B49"/>
    <mergeCell ref="A50:B50"/>
    <mergeCell ref="A31:B31"/>
    <mergeCell ref="A32:G32"/>
    <mergeCell ref="A34:B34"/>
    <mergeCell ref="A40:B40"/>
    <mergeCell ref="A41:G41"/>
    <mergeCell ref="A33:B33"/>
    <mergeCell ref="A3:A4"/>
    <mergeCell ref="B3:B4"/>
    <mergeCell ref="F3:G3"/>
    <mergeCell ref="A5:G5"/>
    <mergeCell ref="A1:G1"/>
    <mergeCell ref="C3:E3"/>
  </mergeCells>
  <printOptions/>
  <pageMargins left="0.984251968503937" right="0.7086614173228347" top="0.7874015748031497" bottom="0.7480314960629921" header="0.31496062992125984" footer="0.31496062992125984"/>
  <pageSetup horizontalDpi="600" verticalDpi="600" orientation="portrait" paperSize="9" scale="60" r:id="rId1"/>
  <ignoredErrors>
    <ignoredError sqref="F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8"/>
  <sheetViews>
    <sheetView zoomScale="90" zoomScaleNormal="90" zoomScaleSheetLayoutView="80" zoomScalePageLayoutView="0" workbookViewId="0" topLeftCell="A11">
      <selection activeCell="H40" sqref="H40"/>
    </sheetView>
  </sheetViews>
  <sheetFormatPr defaultColWidth="9.125" defaultRowHeight="12.75"/>
  <cols>
    <col min="1" max="1" width="4.25390625" style="0" customWidth="1"/>
    <col min="2" max="2" width="46.625" style="0" customWidth="1"/>
    <col min="3" max="4" width="12.00390625" style="0" customWidth="1"/>
    <col min="5" max="5" width="12.125" style="0" customWidth="1"/>
    <col min="6" max="6" width="12.625" style="0" customWidth="1"/>
    <col min="7" max="7" width="4.875" style="0" customWidth="1"/>
  </cols>
  <sheetData>
    <row r="1" spans="2:7" ht="53.25" customHeight="1" hidden="1">
      <c r="B1" s="215" t="s">
        <v>0</v>
      </c>
      <c r="C1" s="215"/>
      <c r="D1" s="215"/>
      <c r="E1" s="215"/>
      <c r="F1" s="215"/>
      <c r="G1" s="215"/>
    </row>
    <row r="2" spans="4:7" ht="0.75" customHeight="1">
      <c r="D2" s="10"/>
      <c r="E2" s="216"/>
      <c r="F2" s="216"/>
      <c r="G2" s="10"/>
    </row>
    <row r="3" spans="1:9" ht="68.25" customHeight="1">
      <c r="A3" s="217" t="s">
        <v>151</v>
      </c>
      <c r="B3" s="218"/>
      <c r="C3" s="218"/>
      <c r="D3" s="218"/>
      <c r="E3" s="218"/>
      <c r="F3" s="218"/>
      <c r="G3" s="219"/>
      <c r="H3" s="219"/>
      <c r="I3" s="219"/>
    </row>
    <row r="4" spans="1:9" ht="37.5" customHeight="1">
      <c r="A4" s="205" t="s">
        <v>168</v>
      </c>
      <c r="B4" s="205"/>
      <c r="C4" s="205"/>
      <c r="D4" s="205"/>
      <c r="E4" s="205"/>
      <c r="F4" s="205"/>
      <c r="G4" s="143"/>
      <c r="H4" s="143"/>
      <c r="I4" s="143"/>
    </row>
    <row r="5" spans="1:6" ht="42.75" customHeight="1">
      <c r="A5" s="206" t="s">
        <v>2</v>
      </c>
      <c r="B5" s="206" t="s">
        <v>49</v>
      </c>
      <c r="C5" s="220" t="s">
        <v>55</v>
      </c>
      <c r="D5" s="221"/>
      <c r="E5" s="206" t="s">
        <v>5</v>
      </c>
      <c r="F5" s="206"/>
    </row>
    <row r="6" spans="1:6" ht="30" customHeight="1">
      <c r="A6" s="206"/>
      <c r="B6" s="206"/>
      <c r="C6" s="133" t="s">
        <v>170</v>
      </c>
      <c r="D6" s="133" t="s">
        <v>169</v>
      </c>
      <c r="E6" s="29" t="s">
        <v>6</v>
      </c>
      <c r="F6" s="29" t="s">
        <v>7</v>
      </c>
    </row>
    <row r="7" spans="1:6" ht="15" customHeight="1">
      <c r="A7" s="184" t="s">
        <v>8</v>
      </c>
      <c r="B7" s="184"/>
      <c r="C7" s="184"/>
      <c r="D7" s="184"/>
      <c r="E7" s="184"/>
      <c r="F7" s="184"/>
    </row>
    <row r="8" spans="1:6" ht="15" customHeight="1">
      <c r="A8" s="207" t="s">
        <v>85</v>
      </c>
      <c r="B8" s="207"/>
      <c r="C8" s="207"/>
      <c r="D8" s="207"/>
      <c r="E8" s="207"/>
      <c r="F8" s="207"/>
    </row>
    <row r="9" spans="1:6" ht="15" customHeight="1">
      <c r="A9" s="84"/>
      <c r="B9" s="84"/>
      <c r="C9" s="131">
        <v>21</v>
      </c>
      <c r="D9" s="131">
        <v>21</v>
      </c>
      <c r="E9" s="48">
        <v>21</v>
      </c>
      <c r="F9" s="31">
        <f>E9*34</f>
        <v>714</v>
      </c>
    </row>
    <row r="10" spans="1:6" ht="15" customHeight="1">
      <c r="A10" s="5">
        <v>1</v>
      </c>
      <c r="B10" s="6" t="s">
        <v>50</v>
      </c>
      <c r="C10" s="134">
        <v>4</v>
      </c>
      <c r="D10" s="134">
        <v>4</v>
      </c>
      <c r="E10" s="1">
        <v>4</v>
      </c>
      <c r="F10" s="31">
        <f aca="true" t="shared" si="0" ref="F10:F19">E10*34</f>
        <v>136</v>
      </c>
    </row>
    <row r="11" spans="1:6" ht="15" customHeight="1">
      <c r="A11" s="5">
        <v>2</v>
      </c>
      <c r="B11" s="6" t="s">
        <v>48</v>
      </c>
      <c r="C11" s="134">
        <v>2</v>
      </c>
      <c r="D11" s="134">
        <v>2</v>
      </c>
      <c r="E11" s="1">
        <v>2</v>
      </c>
      <c r="F11" s="31">
        <f t="shared" si="0"/>
        <v>68</v>
      </c>
    </row>
    <row r="12" spans="1:6" ht="15" customHeight="1">
      <c r="A12" s="5">
        <v>3</v>
      </c>
      <c r="B12" s="6" t="s">
        <v>38</v>
      </c>
      <c r="C12" s="134">
        <v>2</v>
      </c>
      <c r="D12" s="134">
        <v>2</v>
      </c>
      <c r="E12" s="1">
        <v>2</v>
      </c>
      <c r="F12" s="31">
        <f t="shared" si="0"/>
        <v>68</v>
      </c>
    </row>
    <row r="13" spans="1:6" ht="15" customHeight="1">
      <c r="A13" s="5">
        <v>4</v>
      </c>
      <c r="B13" s="3" t="s">
        <v>34</v>
      </c>
      <c r="C13" s="75">
        <v>1</v>
      </c>
      <c r="D13" s="75">
        <v>1</v>
      </c>
      <c r="E13" s="35">
        <v>1</v>
      </c>
      <c r="F13" s="31">
        <f t="shared" si="0"/>
        <v>34</v>
      </c>
    </row>
    <row r="14" spans="1:6" ht="15" customHeight="1">
      <c r="A14" s="5">
        <v>5</v>
      </c>
      <c r="B14" s="3" t="s">
        <v>37</v>
      </c>
      <c r="C14" s="75">
        <v>2</v>
      </c>
      <c r="D14" s="75">
        <v>2</v>
      </c>
      <c r="E14" s="35">
        <v>2</v>
      </c>
      <c r="F14" s="31">
        <f t="shared" si="0"/>
        <v>68</v>
      </c>
    </row>
    <row r="15" spans="1:6" ht="15" customHeight="1">
      <c r="A15" s="5">
        <v>6</v>
      </c>
      <c r="B15" s="3" t="s">
        <v>86</v>
      </c>
      <c r="C15" s="75">
        <v>3</v>
      </c>
      <c r="D15" s="75">
        <v>3</v>
      </c>
      <c r="E15" s="35">
        <v>3</v>
      </c>
      <c r="F15" s="31">
        <f t="shared" si="0"/>
        <v>102</v>
      </c>
    </row>
    <row r="16" spans="1:6" ht="15" customHeight="1">
      <c r="A16" s="5">
        <v>7</v>
      </c>
      <c r="B16" s="3" t="s">
        <v>52</v>
      </c>
      <c r="C16" s="75">
        <v>3</v>
      </c>
      <c r="D16" s="75">
        <v>3</v>
      </c>
      <c r="E16" s="35">
        <v>3</v>
      </c>
      <c r="F16" s="31">
        <f t="shared" si="0"/>
        <v>102</v>
      </c>
    </row>
    <row r="17" spans="1:6" ht="15" customHeight="1">
      <c r="A17" s="5">
        <v>8</v>
      </c>
      <c r="B17" s="3" t="s">
        <v>43</v>
      </c>
      <c r="C17" s="75">
        <v>1</v>
      </c>
      <c r="D17" s="75">
        <v>1</v>
      </c>
      <c r="E17" s="35">
        <v>1</v>
      </c>
      <c r="F17" s="31">
        <f t="shared" si="0"/>
        <v>34</v>
      </c>
    </row>
    <row r="18" spans="1:6" ht="15" customHeight="1">
      <c r="A18" s="5">
        <v>9</v>
      </c>
      <c r="B18" s="3" t="s">
        <v>28</v>
      </c>
      <c r="C18" s="75">
        <v>2</v>
      </c>
      <c r="D18" s="75">
        <v>2</v>
      </c>
      <c r="E18" s="35">
        <v>2</v>
      </c>
      <c r="F18" s="31">
        <f t="shared" si="0"/>
        <v>68</v>
      </c>
    </row>
    <row r="19" spans="1:6" ht="15" customHeight="1">
      <c r="A19" s="5">
        <v>1</v>
      </c>
      <c r="B19" s="3" t="s">
        <v>87</v>
      </c>
      <c r="C19" s="75">
        <v>1</v>
      </c>
      <c r="D19" s="75">
        <v>1</v>
      </c>
      <c r="E19" s="35">
        <v>1</v>
      </c>
      <c r="F19" s="31">
        <f t="shared" si="0"/>
        <v>34</v>
      </c>
    </row>
    <row r="20" spans="1:6" ht="15" customHeight="1">
      <c r="A20" s="210" t="s">
        <v>80</v>
      </c>
      <c r="B20" s="211"/>
      <c r="C20" s="211"/>
      <c r="D20" s="211"/>
      <c r="E20" s="211"/>
      <c r="F20" s="212"/>
    </row>
    <row r="21" spans="1:6" s="83" customFormat="1" ht="31.5" customHeight="1">
      <c r="A21" s="213" t="s">
        <v>88</v>
      </c>
      <c r="B21" s="214"/>
      <c r="C21" s="135">
        <v>6</v>
      </c>
      <c r="D21" s="130">
        <v>6</v>
      </c>
      <c r="E21" s="1">
        <v>6</v>
      </c>
      <c r="F21" s="31">
        <f>E21*34</f>
        <v>204</v>
      </c>
    </row>
    <row r="22" spans="1:6" ht="15" customHeight="1">
      <c r="A22" s="5">
        <v>11</v>
      </c>
      <c r="B22" s="6" t="s">
        <v>51</v>
      </c>
      <c r="C22" s="132">
        <v>3</v>
      </c>
      <c r="D22" s="132">
        <v>3</v>
      </c>
      <c r="E22" s="1">
        <f>SUM(C22:D22)</f>
        <v>6</v>
      </c>
      <c r="F22" s="31">
        <f aca="true" t="shared" si="1" ref="F22:F40">E22*34</f>
        <v>204</v>
      </c>
    </row>
    <row r="23" spans="1:6" ht="15" customHeight="1">
      <c r="A23" s="5">
        <v>12</v>
      </c>
      <c r="B23" s="6" t="s">
        <v>40</v>
      </c>
      <c r="C23" s="132"/>
      <c r="D23" s="132">
        <v>3</v>
      </c>
      <c r="E23" s="1">
        <f>SUM(C23:D23)</f>
        <v>3</v>
      </c>
      <c r="F23" s="31">
        <f t="shared" si="1"/>
        <v>102</v>
      </c>
    </row>
    <row r="24" spans="1:6" ht="15" customHeight="1">
      <c r="A24" s="5">
        <v>13</v>
      </c>
      <c r="B24" s="6" t="s">
        <v>41</v>
      </c>
      <c r="C24" s="134">
        <v>3</v>
      </c>
      <c r="D24" s="132"/>
      <c r="E24" s="1">
        <f>SUM(D24:D24)</f>
        <v>0</v>
      </c>
      <c r="F24" s="31">
        <f t="shared" si="1"/>
        <v>0</v>
      </c>
    </row>
    <row r="25" spans="1:6" ht="15" customHeight="1">
      <c r="A25" s="5">
        <v>14</v>
      </c>
      <c r="B25" s="6" t="s">
        <v>42</v>
      </c>
      <c r="C25" s="134"/>
      <c r="D25" s="132"/>
      <c r="E25" s="1">
        <f>SUM(D25:D25)</f>
        <v>0</v>
      </c>
      <c r="F25" s="31">
        <f t="shared" si="1"/>
        <v>0</v>
      </c>
    </row>
    <row r="26" spans="1:6" ht="15" customHeight="1">
      <c r="A26" s="213" t="s">
        <v>89</v>
      </c>
      <c r="B26" s="214"/>
      <c r="C26" s="135">
        <v>2</v>
      </c>
      <c r="D26" s="130">
        <v>2</v>
      </c>
      <c r="E26" s="1">
        <v>2</v>
      </c>
      <c r="F26" s="31">
        <f t="shared" si="1"/>
        <v>68</v>
      </c>
    </row>
    <row r="27" spans="1:6" ht="15" customHeight="1">
      <c r="A27" s="30">
        <v>15</v>
      </c>
      <c r="B27" s="3" t="s">
        <v>44</v>
      </c>
      <c r="C27" s="127">
        <v>1</v>
      </c>
      <c r="D27" s="75">
        <v>1</v>
      </c>
      <c r="E27" s="35">
        <f>SUM(D27:D27)</f>
        <v>1</v>
      </c>
      <c r="F27" s="31">
        <f t="shared" si="1"/>
        <v>34</v>
      </c>
    </row>
    <row r="28" spans="1:6" ht="15" customHeight="1">
      <c r="A28" s="30">
        <v>16</v>
      </c>
      <c r="B28" s="3" t="s">
        <v>90</v>
      </c>
      <c r="C28" s="127"/>
      <c r="D28" s="75"/>
      <c r="E28" s="35">
        <f>SUM(D28:D28)</f>
        <v>0</v>
      </c>
      <c r="F28" s="31">
        <f t="shared" si="1"/>
        <v>0</v>
      </c>
    </row>
    <row r="29" spans="1:6" ht="15" customHeight="1">
      <c r="A29" s="30">
        <v>17</v>
      </c>
      <c r="B29" s="3" t="s">
        <v>91</v>
      </c>
      <c r="C29" s="30">
        <v>1</v>
      </c>
      <c r="D29" s="112">
        <v>1</v>
      </c>
      <c r="E29" s="35">
        <v>2</v>
      </c>
      <c r="F29" s="31">
        <f t="shared" si="1"/>
        <v>68</v>
      </c>
    </row>
    <row r="30" spans="1:6" ht="15" customHeight="1">
      <c r="A30" s="30">
        <v>18</v>
      </c>
      <c r="B30" s="3" t="s">
        <v>59</v>
      </c>
      <c r="C30" s="75"/>
      <c r="D30" s="75"/>
      <c r="E30" s="35">
        <f>SUM(D30:D30)</f>
        <v>0</v>
      </c>
      <c r="F30" s="31">
        <f t="shared" si="1"/>
        <v>0</v>
      </c>
    </row>
    <row r="31" spans="1:6" ht="15" customHeight="1">
      <c r="A31" s="204" t="s">
        <v>29</v>
      </c>
      <c r="B31" s="204"/>
      <c r="C31" s="128">
        <f>C9+C21+C26</f>
        <v>29</v>
      </c>
      <c r="D31" s="128">
        <f>D9+D21+D26</f>
        <v>29</v>
      </c>
      <c r="E31" s="128">
        <f>E9+E21+E26</f>
        <v>29</v>
      </c>
      <c r="F31" s="31">
        <f t="shared" si="1"/>
        <v>986</v>
      </c>
    </row>
    <row r="32" spans="1:6" ht="15" customHeight="1">
      <c r="A32" s="204" t="s">
        <v>92</v>
      </c>
      <c r="B32" s="204"/>
      <c r="C32" s="128">
        <v>3</v>
      </c>
      <c r="D32" s="128">
        <v>4</v>
      </c>
      <c r="E32" s="31">
        <f>C32+D32</f>
        <v>7</v>
      </c>
      <c r="F32" s="31">
        <f t="shared" si="1"/>
        <v>238</v>
      </c>
    </row>
    <row r="33" spans="1:6" ht="15" customHeight="1">
      <c r="A33" s="4">
        <v>1</v>
      </c>
      <c r="B33" s="6" t="s">
        <v>51</v>
      </c>
      <c r="C33" s="134"/>
      <c r="D33" s="127"/>
      <c r="E33" s="36">
        <f>SUM(D33:D33)</f>
        <v>0</v>
      </c>
      <c r="F33" s="31">
        <f t="shared" si="1"/>
        <v>0</v>
      </c>
    </row>
    <row r="34" spans="1:6" ht="15" customHeight="1">
      <c r="A34" s="14">
        <v>2</v>
      </c>
      <c r="B34" s="6" t="s">
        <v>40</v>
      </c>
      <c r="C34" s="134">
        <v>1</v>
      </c>
      <c r="D34" s="127"/>
      <c r="E34" s="36">
        <f>SUM(D34:D34)</f>
        <v>0</v>
      </c>
      <c r="F34" s="31">
        <f t="shared" si="1"/>
        <v>0</v>
      </c>
    </row>
    <row r="35" spans="1:6" ht="15" customHeight="1">
      <c r="A35" s="4">
        <v>3</v>
      </c>
      <c r="B35" s="6" t="s">
        <v>41</v>
      </c>
      <c r="C35" s="127"/>
      <c r="D35" s="127">
        <v>1</v>
      </c>
      <c r="E35" s="36">
        <f>SUM(C35:D35)</f>
        <v>1</v>
      </c>
      <c r="F35" s="31">
        <f t="shared" si="1"/>
        <v>34</v>
      </c>
    </row>
    <row r="36" spans="1:6" ht="15" customHeight="1">
      <c r="A36" s="14">
        <v>4</v>
      </c>
      <c r="B36" s="6" t="s">
        <v>42</v>
      </c>
      <c r="C36" s="127">
        <v>1</v>
      </c>
      <c r="D36" s="127">
        <v>1</v>
      </c>
      <c r="E36" s="36">
        <f>SUM(C36:D36)</f>
        <v>2</v>
      </c>
      <c r="F36" s="31">
        <f t="shared" si="1"/>
        <v>68</v>
      </c>
    </row>
    <row r="37" spans="1:6" ht="15" customHeight="1">
      <c r="A37" s="4">
        <v>5</v>
      </c>
      <c r="B37" s="3" t="s">
        <v>91</v>
      </c>
      <c r="C37" s="127"/>
      <c r="D37" s="127">
        <v>1</v>
      </c>
      <c r="E37" s="36">
        <f>SUM(C37:D37)</f>
        <v>1</v>
      </c>
      <c r="F37" s="31">
        <f t="shared" si="1"/>
        <v>34</v>
      </c>
    </row>
    <row r="38" spans="1:6" ht="15" customHeight="1">
      <c r="A38" s="4">
        <v>6</v>
      </c>
      <c r="B38" s="3" t="s">
        <v>43</v>
      </c>
      <c r="C38" s="127">
        <v>1</v>
      </c>
      <c r="D38" s="127">
        <v>1</v>
      </c>
      <c r="E38" s="36">
        <f>SUM(C38:D38)</f>
        <v>2</v>
      </c>
      <c r="F38" s="31">
        <f t="shared" si="1"/>
        <v>68</v>
      </c>
    </row>
    <row r="39" spans="1:8" ht="15" customHeight="1">
      <c r="A39" s="204" t="s">
        <v>135</v>
      </c>
      <c r="B39" s="204"/>
      <c r="C39" s="128">
        <v>1</v>
      </c>
      <c r="D39" s="128">
        <v>1</v>
      </c>
      <c r="E39" s="31">
        <f>C39+D39</f>
        <v>2</v>
      </c>
      <c r="F39" s="31">
        <f t="shared" si="1"/>
        <v>68</v>
      </c>
      <c r="H39" t="s">
        <v>177</v>
      </c>
    </row>
    <row r="40" spans="1:6" ht="19.5" customHeight="1">
      <c r="A40" s="200" t="s">
        <v>84</v>
      </c>
      <c r="B40" s="208"/>
      <c r="C40" s="131">
        <v>1</v>
      </c>
      <c r="D40" s="131">
        <v>1</v>
      </c>
      <c r="E40" s="44">
        <f>SUM(C40:D40)</f>
        <v>2</v>
      </c>
      <c r="F40" s="31">
        <f t="shared" si="1"/>
        <v>68</v>
      </c>
    </row>
    <row r="41" spans="1:6" ht="18.75" customHeight="1">
      <c r="A41" s="170" t="s">
        <v>33</v>
      </c>
      <c r="B41" s="171"/>
      <c r="C41" s="171"/>
      <c r="D41" s="171"/>
      <c r="E41" s="171"/>
      <c r="F41" s="172"/>
    </row>
    <row r="42" spans="1:6" ht="15" customHeight="1">
      <c r="A42" s="32" t="s">
        <v>9</v>
      </c>
      <c r="B42" s="158" t="s">
        <v>46</v>
      </c>
      <c r="C42" s="129">
        <v>0</v>
      </c>
      <c r="D42" s="129">
        <v>4</v>
      </c>
      <c r="E42" s="31">
        <f>D42</f>
        <v>4</v>
      </c>
      <c r="F42" s="44">
        <f>E42*34</f>
        <v>136</v>
      </c>
    </row>
    <row r="43" spans="1:8" ht="28.5" customHeight="1">
      <c r="A43" s="34">
        <v>1</v>
      </c>
      <c r="B43" s="159" t="s">
        <v>54</v>
      </c>
      <c r="C43" s="160"/>
      <c r="D43" s="126">
        <v>1</v>
      </c>
      <c r="E43" s="37">
        <f>SUM(D43:D43)</f>
        <v>1</v>
      </c>
      <c r="F43" s="44">
        <f aca="true" t="shared" si="2" ref="F43:F48">E43*34</f>
        <v>34</v>
      </c>
      <c r="H43" t="s">
        <v>175</v>
      </c>
    </row>
    <row r="44" spans="1:8" ht="15" customHeight="1">
      <c r="A44" s="34">
        <v>2</v>
      </c>
      <c r="B44" s="150" t="s">
        <v>140</v>
      </c>
      <c r="C44" s="160"/>
      <c r="D44" s="126">
        <v>1</v>
      </c>
      <c r="E44" s="37">
        <f>SUM(D44:D44)</f>
        <v>1</v>
      </c>
      <c r="F44" s="44">
        <f t="shared" si="2"/>
        <v>34</v>
      </c>
      <c r="H44" t="s">
        <v>96</v>
      </c>
    </row>
    <row r="45" spans="1:8" ht="15">
      <c r="A45" s="34">
        <v>3</v>
      </c>
      <c r="B45" s="159" t="s">
        <v>67</v>
      </c>
      <c r="C45" s="160"/>
      <c r="D45" s="126">
        <v>1</v>
      </c>
      <c r="E45" s="37">
        <f>SUM(D45:D45)</f>
        <v>1</v>
      </c>
      <c r="F45" s="44">
        <f t="shared" si="2"/>
        <v>34</v>
      </c>
      <c r="H45" t="s">
        <v>99</v>
      </c>
    </row>
    <row r="46" spans="1:8" ht="15">
      <c r="A46" s="34">
        <v>4</v>
      </c>
      <c r="B46" s="159" t="s">
        <v>124</v>
      </c>
      <c r="C46" s="160"/>
      <c r="D46" s="126">
        <v>1</v>
      </c>
      <c r="E46" s="90">
        <f>SUM(D46:D46)</f>
        <v>1</v>
      </c>
      <c r="F46" s="44">
        <f t="shared" si="2"/>
        <v>34</v>
      </c>
      <c r="H46" t="s">
        <v>138</v>
      </c>
    </row>
    <row r="47" spans="1:6" ht="14.25">
      <c r="A47" s="204" t="s">
        <v>31</v>
      </c>
      <c r="B47" s="209"/>
      <c r="C47" s="128"/>
      <c r="D47" s="128">
        <v>6</v>
      </c>
      <c r="E47" s="128">
        <v>6</v>
      </c>
      <c r="F47" s="44">
        <f t="shared" si="2"/>
        <v>204</v>
      </c>
    </row>
    <row r="48" spans="1:6" ht="19.5" customHeight="1">
      <c r="A48" s="187" t="s">
        <v>36</v>
      </c>
      <c r="B48" s="187"/>
      <c r="C48" s="128">
        <f>C31+C39+C40+C32</f>
        <v>34</v>
      </c>
      <c r="D48" s="128">
        <f>D31+D47+D32</f>
        <v>39</v>
      </c>
      <c r="E48" s="128">
        <f>E47+E31+E42</f>
        <v>39</v>
      </c>
      <c r="F48" s="44">
        <f t="shared" si="2"/>
        <v>1326</v>
      </c>
    </row>
  </sheetData>
  <sheetProtection/>
  <mergeCells count="21">
    <mergeCell ref="C5:D5"/>
    <mergeCell ref="A32:B32"/>
    <mergeCell ref="A47:B47"/>
    <mergeCell ref="A20:F20"/>
    <mergeCell ref="A21:B21"/>
    <mergeCell ref="A26:B26"/>
    <mergeCell ref="B1:G1"/>
    <mergeCell ref="E2:F2"/>
    <mergeCell ref="A3:F3"/>
    <mergeCell ref="G3:I3"/>
    <mergeCell ref="E5:F5"/>
    <mergeCell ref="A39:B39"/>
    <mergeCell ref="A4:F4"/>
    <mergeCell ref="A48:B48"/>
    <mergeCell ref="A41:F41"/>
    <mergeCell ref="A5:A6"/>
    <mergeCell ref="B5:B6"/>
    <mergeCell ref="A7:F7"/>
    <mergeCell ref="A8:F8"/>
    <mergeCell ref="A40:B40"/>
    <mergeCell ref="A31:B31"/>
  </mergeCells>
  <printOptions/>
  <pageMargins left="0.984251968503937" right="0.15748031496062992" top="0.7874015748031497" bottom="0.15748031496062992" header="0.15748031496062992" footer="0.5118110236220472"/>
  <pageSetup fitToHeight="1" fitToWidth="1" horizontalDpi="600" verticalDpi="600" orientation="portrait" paperSize="9" scale="90" r:id="rId1"/>
  <ignoredErrors>
    <ignoredError sqref="E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7"/>
  <sheetViews>
    <sheetView zoomScaleSheetLayoutView="70" zoomScalePageLayoutView="0" workbookViewId="0" topLeftCell="A2">
      <selection activeCell="H39" sqref="H39"/>
    </sheetView>
  </sheetViews>
  <sheetFormatPr defaultColWidth="9.125" defaultRowHeight="12.75"/>
  <cols>
    <col min="1" max="1" width="4.25390625" style="0" customWidth="1"/>
    <col min="2" max="2" width="46.625" style="0" customWidth="1"/>
    <col min="3" max="4" width="12.00390625" style="0" customWidth="1"/>
    <col min="5" max="5" width="12.125" style="0" customWidth="1"/>
    <col min="6" max="6" width="12.625" style="0" customWidth="1"/>
    <col min="7" max="7" width="4.875" style="0" customWidth="1"/>
    <col min="8" max="8" width="13.375" style="0" bestFit="1" customWidth="1"/>
  </cols>
  <sheetData>
    <row r="1" spans="2:7" ht="53.25" customHeight="1" hidden="1">
      <c r="B1" s="215" t="s">
        <v>0</v>
      </c>
      <c r="C1" s="215"/>
      <c r="D1" s="215"/>
      <c r="E1" s="215"/>
      <c r="F1" s="215"/>
      <c r="G1" s="215"/>
    </row>
    <row r="2" spans="4:7" ht="0.75" customHeight="1">
      <c r="D2" s="10"/>
      <c r="E2" s="216"/>
      <c r="F2" s="216"/>
      <c r="G2" s="10"/>
    </row>
    <row r="3" spans="1:9" ht="68.25" customHeight="1">
      <c r="A3" s="217" t="s">
        <v>151</v>
      </c>
      <c r="B3" s="218"/>
      <c r="C3" s="218"/>
      <c r="D3" s="218"/>
      <c r="E3" s="218"/>
      <c r="F3" s="218"/>
      <c r="G3" s="219"/>
      <c r="H3" s="219"/>
      <c r="I3" s="219"/>
    </row>
    <row r="4" spans="1:9" ht="40.5" customHeight="1">
      <c r="A4" s="205" t="s">
        <v>168</v>
      </c>
      <c r="B4" s="205"/>
      <c r="C4" s="205"/>
      <c r="D4" s="205"/>
      <c r="E4" s="205"/>
      <c r="F4" s="205"/>
      <c r="G4" s="143"/>
      <c r="H4" s="143"/>
      <c r="I4" s="143"/>
    </row>
    <row r="5" spans="1:6" ht="42.75" customHeight="1">
      <c r="A5" s="206" t="s">
        <v>2</v>
      </c>
      <c r="B5" s="206" t="s">
        <v>49</v>
      </c>
      <c r="C5" s="220" t="s">
        <v>55</v>
      </c>
      <c r="D5" s="221"/>
      <c r="E5" s="206" t="s">
        <v>5</v>
      </c>
      <c r="F5" s="206"/>
    </row>
    <row r="6" spans="1:6" ht="30" customHeight="1">
      <c r="A6" s="206"/>
      <c r="B6" s="206"/>
      <c r="C6" s="133" t="s">
        <v>117</v>
      </c>
      <c r="D6" s="133" t="s">
        <v>118</v>
      </c>
      <c r="E6" s="29" t="s">
        <v>6</v>
      </c>
      <c r="F6" s="29" t="s">
        <v>7</v>
      </c>
    </row>
    <row r="7" spans="1:6" ht="15" customHeight="1">
      <c r="A7" s="184" t="s">
        <v>8</v>
      </c>
      <c r="B7" s="184"/>
      <c r="C7" s="184"/>
      <c r="D7" s="184"/>
      <c r="E7" s="184"/>
      <c r="F7" s="184"/>
    </row>
    <row r="8" spans="1:6" ht="15" customHeight="1">
      <c r="A8" s="207" t="s">
        <v>85</v>
      </c>
      <c r="B8" s="207"/>
      <c r="C8" s="207"/>
      <c r="D8" s="207"/>
      <c r="E8" s="207"/>
      <c r="F8" s="207"/>
    </row>
    <row r="9" spans="1:6" ht="15" customHeight="1">
      <c r="A9" s="108"/>
      <c r="B9" s="108"/>
      <c r="C9" s="131">
        <v>21</v>
      </c>
      <c r="D9" s="131">
        <v>21</v>
      </c>
      <c r="E9" s="131">
        <v>21</v>
      </c>
      <c r="F9" s="31">
        <f>E9*34</f>
        <v>714</v>
      </c>
    </row>
    <row r="10" spans="1:6" ht="15" customHeight="1">
      <c r="A10" s="5">
        <v>1</v>
      </c>
      <c r="B10" s="6" t="s">
        <v>50</v>
      </c>
      <c r="C10" s="134">
        <v>4</v>
      </c>
      <c r="D10" s="134">
        <v>4</v>
      </c>
      <c r="E10" s="1">
        <v>4</v>
      </c>
      <c r="F10" s="31">
        <f aca="true" t="shared" si="0" ref="F10:F19">E10*34</f>
        <v>136</v>
      </c>
    </row>
    <row r="11" spans="1:6" ht="15" customHeight="1">
      <c r="A11" s="5">
        <v>2</v>
      </c>
      <c r="B11" s="6" t="s">
        <v>48</v>
      </c>
      <c r="C11" s="134">
        <v>2</v>
      </c>
      <c r="D11" s="134">
        <v>2</v>
      </c>
      <c r="E11" s="1">
        <v>2</v>
      </c>
      <c r="F11" s="31">
        <f t="shared" si="0"/>
        <v>68</v>
      </c>
    </row>
    <row r="12" spans="1:6" ht="15" customHeight="1">
      <c r="A12" s="5">
        <v>3</v>
      </c>
      <c r="B12" s="6" t="s">
        <v>38</v>
      </c>
      <c r="C12" s="134">
        <v>2</v>
      </c>
      <c r="D12" s="134">
        <v>2</v>
      </c>
      <c r="E12" s="1">
        <v>2</v>
      </c>
      <c r="F12" s="31">
        <f t="shared" si="0"/>
        <v>68</v>
      </c>
    </row>
    <row r="13" spans="1:6" ht="15" customHeight="1">
      <c r="A13" s="5">
        <v>4</v>
      </c>
      <c r="B13" s="3" t="s">
        <v>34</v>
      </c>
      <c r="C13" s="75">
        <v>1</v>
      </c>
      <c r="D13" s="75">
        <v>1</v>
      </c>
      <c r="E13" s="35">
        <v>1</v>
      </c>
      <c r="F13" s="31">
        <f t="shared" si="0"/>
        <v>34</v>
      </c>
    </row>
    <row r="14" spans="1:6" ht="15" customHeight="1">
      <c r="A14" s="5">
        <v>5</v>
      </c>
      <c r="B14" s="3" t="s">
        <v>37</v>
      </c>
      <c r="C14" s="75">
        <v>2</v>
      </c>
      <c r="D14" s="75">
        <v>2</v>
      </c>
      <c r="E14" s="35">
        <v>2</v>
      </c>
      <c r="F14" s="31">
        <f t="shared" si="0"/>
        <v>68</v>
      </c>
    </row>
    <row r="15" spans="1:6" ht="15" customHeight="1">
      <c r="A15" s="5">
        <v>6</v>
      </c>
      <c r="B15" s="3" t="s">
        <v>86</v>
      </c>
      <c r="C15" s="75">
        <v>3</v>
      </c>
      <c r="D15" s="75">
        <v>3</v>
      </c>
      <c r="E15" s="35">
        <v>3</v>
      </c>
      <c r="F15" s="31">
        <f t="shared" si="0"/>
        <v>102</v>
      </c>
    </row>
    <row r="16" spans="1:6" ht="15" customHeight="1">
      <c r="A16" s="5">
        <v>7</v>
      </c>
      <c r="B16" s="3" t="s">
        <v>52</v>
      </c>
      <c r="C16" s="75">
        <v>3</v>
      </c>
      <c r="D16" s="75">
        <v>3</v>
      </c>
      <c r="E16" s="35">
        <v>3</v>
      </c>
      <c r="F16" s="31">
        <f t="shared" si="0"/>
        <v>102</v>
      </c>
    </row>
    <row r="17" spans="1:6" ht="15" customHeight="1">
      <c r="A17" s="5">
        <v>8</v>
      </c>
      <c r="B17" s="3" t="s">
        <v>43</v>
      </c>
      <c r="C17" s="75">
        <v>1</v>
      </c>
      <c r="D17" s="75">
        <v>1</v>
      </c>
      <c r="E17" s="35">
        <v>1</v>
      </c>
      <c r="F17" s="31">
        <f t="shared" si="0"/>
        <v>34</v>
      </c>
    </row>
    <row r="18" spans="1:6" ht="15" customHeight="1">
      <c r="A18" s="5">
        <v>9</v>
      </c>
      <c r="B18" s="3" t="s">
        <v>28</v>
      </c>
      <c r="C18" s="75">
        <v>2</v>
      </c>
      <c r="D18" s="75">
        <v>2</v>
      </c>
      <c r="E18" s="35">
        <v>2</v>
      </c>
      <c r="F18" s="31">
        <f t="shared" si="0"/>
        <v>68</v>
      </c>
    </row>
    <row r="19" spans="1:6" ht="15" customHeight="1">
      <c r="A19" s="5">
        <v>10</v>
      </c>
      <c r="B19" s="3" t="s">
        <v>87</v>
      </c>
      <c r="C19" s="75">
        <v>1</v>
      </c>
      <c r="D19" s="75">
        <v>1</v>
      </c>
      <c r="E19" s="35">
        <v>1</v>
      </c>
      <c r="F19" s="31">
        <f t="shared" si="0"/>
        <v>34</v>
      </c>
    </row>
    <row r="20" spans="1:6" ht="15" customHeight="1">
      <c r="A20" s="210" t="s">
        <v>80</v>
      </c>
      <c r="B20" s="211"/>
      <c r="C20" s="211"/>
      <c r="D20" s="211"/>
      <c r="E20" s="211"/>
      <c r="F20" s="212"/>
    </row>
    <row r="21" spans="1:6" s="83" customFormat="1" ht="31.5" customHeight="1">
      <c r="A21" s="213" t="s">
        <v>88</v>
      </c>
      <c r="B21" s="214"/>
      <c r="C21" s="135">
        <v>6</v>
      </c>
      <c r="D21" s="130">
        <v>6</v>
      </c>
      <c r="E21" s="1">
        <v>6</v>
      </c>
      <c r="F21" s="24">
        <f>E21*34</f>
        <v>204</v>
      </c>
    </row>
    <row r="22" spans="1:6" ht="15" customHeight="1">
      <c r="A22" s="5">
        <v>11</v>
      </c>
      <c r="B22" s="6" t="s">
        <v>51</v>
      </c>
      <c r="C22" s="132">
        <v>3</v>
      </c>
      <c r="D22" s="132">
        <v>3</v>
      </c>
      <c r="E22" s="1">
        <f>SUM(C22:D22)</f>
        <v>6</v>
      </c>
      <c r="F22" s="24">
        <f aca="true" t="shared" si="1" ref="F22:F40">E22*34</f>
        <v>204</v>
      </c>
    </row>
    <row r="23" spans="1:6" ht="15" customHeight="1">
      <c r="A23" s="5">
        <v>12</v>
      </c>
      <c r="B23" s="6" t="s">
        <v>40</v>
      </c>
      <c r="C23" s="132"/>
      <c r="D23" s="132">
        <v>3</v>
      </c>
      <c r="E23" s="1">
        <f>SUM(C23:D23)</f>
        <v>3</v>
      </c>
      <c r="F23" s="24">
        <f t="shared" si="1"/>
        <v>102</v>
      </c>
    </row>
    <row r="24" spans="1:6" ht="15" customHeight="1">
      <c r="A24" s="5">
        <v>13</v>
      </c>
      <c r="B24" s="6" t="s">
        <v>41</v>
      </c>
      <c r="C24" s="134">
        <v>3</v>
      </c>
      <c r="D24" s="132"/>
      <c r="E24" s="1">
        <f>SUM(D24:D24)</f>
        <v>0</v>
      </c>
      <c r="F24" s="24">
        <f t="shared" si="1"/>
        <v>0</v>
      </c>
    </row>
    <row r="25" spans="1:6" ht="15" customHeight="1">
      <c r="A25" s="5">
        <v>14</v>
      </c>
      <c r="B25" s="6" t="s">
        <v>42</v>
      </c>
      <c r="C25" s="134"/>
      <c r="D25" s="132"/>
      <c r="E25" s="1">
        <f>SUM(D25:D25)</f>
        <v>0</v>
      </c>
      <c r="F25" s="24">
        <f t="shared" si="1"/>
        <v>0</v>
      </c>
    </row>
    <row r="26" spans="1:6" ht="15" customHeight="1">
      <c r="A26" s="213" t="s">
        <v>89</v>
      </c>
      <c r="B26" s="214"/>
      <c r="C26" s="135">
        <v>2</v>
      </c>
      <c r="D26" s="130">
        <v>2</v>
      </c>
      <c r="E26" s="1">
        <v>2</v>
      </c>
      <c r="F26" s="24">
        <f t="shared" si="1"/>
        <v>68</v>
      </c>
    </row>
    <row r="27" spans="1:6" ht="15" customHeight="1">
      <c r="A27" s="30">
        <v>15</v>
      </c>
      <c r="B27" s="3" t="s">
        <v>44</v>
      </c>
      <c r="C27" s="75">
        <v>1</v>
      </c>
      <c r="D27" s="75">
        <v>1</v>
      </c>
      <c r="E27" s="35">
        <f>SUM(D27:D27)</f>
        <v>1</v>
      </c>
      <c r="F27" s="24">
        <f t="shared" si="1"/>
        <v>34</v>
      </c>
    </row>
    <row r="28" spans="1:6" ht="15" customHeight="1">
      <c r="A28" s="30">
        <v>16</v>
      </c>
      <c r="B28" s="3" t="s">
        <v>90</v>
      </c>
      <c r="C28" s="75"/>
      <c r="D28" s="75"/>
      <c r="E28" s="35">
        <f>SUM(D28:D28)</f>
        <v>0</v>
      </c>
      <c r="F28" s="24">
        <f t="shared" si="1"/>
        <v>0</v>
      </c>
    </row>
    <row r="29" spans="1:6" ht="15" customHeight="1">
      <c r="A29" s="30">
        <v>17</v>
      </c>
      <c r="B29" s="3" t="s">
        <v>91</v>
      </c>
      <c r="C29" s="30">
        <v>1</v>
      </c>
      <c r="D29" s="112">
        <v>1</v>
      </c>
      <c r="E29" s="35">
        <v>2</v>
      </c>
      <c r="F29" s="24">
        <f t="shared" si="1"/>
        <v>68</v>
      </c>
    </row>
    <row r="30" spans="1:6" ht="15" customHeight="1">
      <c r="A30" s="30">
        <v>18</v>
      </c>
      <c r="B30" s="3" t="s">
        <v>59</v>
      </c>
      <c r="C30" s="75"/>
      <c r="D30" s="75"/>
      <c r="E30" s="35">
        <f>SUM(D30:D30)</f>
        <v>0</v>
      </c>
      <c r="F30" s="24">
        <f t="shared" si="1"/>
        <v>0</v>
      </c>
    </row>
    <row r="31" spans="1:6" ht="15" customHeight="1">
      <c r="A31" s="204" t="s">
        <v>29</v>
      </c>
      <c r="B31" s="204"/>
      <c r="C31" s="128">
        <f>C9+C21+C26</f>
        <v>29</v>
      </c>
      <c r="D31" s="128">
        <f>D9+D21+D26</f>
        <v>29</v>
      </c>
      <c r="E31" s="128">
        <f>E9+E21+E26</f>
        <v>29</v>
      </c>
      <c r="F31" s="24">
        <f t="shared" si="1"/>
        <v>986</v>
      </c>
    </row>
    <row r="32" spans="1:8" ht="17.25" customHeight="1">
      <c r="A32" s="204" t="s">
        <v>92</v>
      </c>
      <c r="B32" s="204"/>
      <c r="C32" s="128">
        <v>4</v>
      </c>
      <c r="D32" s="128">
        <v>3</v>
      </c>
      <c r="E32" s="31">
        <f>C32+D32</f>
        <v>7</v>
      </c>
      <c r="F32" s="24">
        <f t="shared" si="1"/>
        <v>238</v>
      </c>
      <c r="H32" t="s">
        <v>53</v>
      </c>
    </row>
    <row r="33" spans="1:6" ht="15.75">
      <c r="A33" s="4">
        <v>1</v>
      </c>
      <c r="B33" s="6" t="s">
        <v>40</v>
      </c>
      <c r="C33" s="127">
        <v>1</v>
      </c>
      <c r="D33" s="127"/>
      <c r="E33" s="36">
        <f>SUM(C33:D33)</f>
        <v>1</v>
      </c>
      <c r="F33" s="24">
        <f t="shared" si="1"/>
        <v>34</v>
      </c>
    </row>
    <row r="34" spans="1:6" ht="15.75">
      <c r="A34" s="14">
        <v>2</v>
      </c>
      <c r="B34" s="6" t="s">
        <v>41</v>
      </c>
      <c r="C34" s="127"/>
      <c r="D34" s="127">
        <v>1</v>
      </c>
      <c r="E34" s="36">
        <f>SUM(C34:D34)</f>
        <v>1</v>
      </c>
      <c r="F34" s="24">
        <f t="shared" si="1"/>
        <v>34</v>
      </c>
    </row>
    <row r="35" spans="1:6" ht="15.75">
      <c r="A35" s="4">
        <v>3</v>
      </c>
      <c r="B35" s="6" t="s">
        <v>42</v>
      </c>
      <c r="C35" s="127">
        <v>1</v>
      </c>
      <c r="D35" s="127">
        <v>1</v>
      </c>
      <c r="E35" s="36">
        <f>SUM(C35:D35)</f>
        <v>2</v>
      </c>
      <c r="F35" s="24">
        <f t="shared" si="1"/>
        <v>68</v>
      </c>
    </row>
    <row r="36" spans="1:6" ht="15.75">
      <c r="A36" s="14">
        <v>4</v>
      </c>
      <c r="B36" s="3" t="s">
        <v>91</v>
      </c>
      <c r="C36" s="127">
        <v>1</v>
      </c>
      <c r="D36" s="127"/>
      <c r="E36" s="36">
        <f>SUM(C36:D36)</f>
        <v>1</v>
      </c>
      <c r="F36" s="24">
        <f t="shared" si="1"/>
        <v>34</v>
      </c>
    </row>
    <row r="37" spans="1:6" ht="15.75" customHeight="1">
      <c r="A37" s="4">
        <v>5</v>
      </c>
      <c r="B37" s="109" t="s">
        <v>43</v>
      </c>
      <c r="C37" s="127">
        <v>1</v>
      </c>
      <c r="D37" s="127">
        <v>1</v>
      </c>
      <c r="E37" s="36">
        <f>SUM(C37:D37)</f>
        <v>2</v>
      </c>
      <c r="F37" s="24">
        <f t="shared" si="1"/>
        <v>68</v>
      </c>
    </row>
    <row r="38" spans="1:8" ht="15.75">
      <c r="A38" s="204" t="s">
        <v>135</v>
      </c>
      <c r="B38" s="204"/>
      <c r="C38" s="128">
        <v>1</v>
      </c>
      <c r="D38" s="128">
        <v>1</v>
      </c>
      <c r="E38" s="31">
        <v>1</v>
      </c>
      <c r="F38" s="24">
        <f t="shared" si="1"/>
        <v>34</v>
      </c>
      <c r="H38" t="s">
        <v>176</v>
      </c>
    </row>
    <row r="39" spans="1:6" ht="19.5" customHeight="1">
      <c r="A39" s="222" t="s">
        <v>84</v>
      </c>
      <c r="B39" s="222"/>
      <c r="C39" s="131">
        <v>1</v>
      </c>
      <c r="D39" s="131">
        <v>1</v>
      </c>
      <c r="E39" s="44">
        <f>SUM(C39:D39)</f>
        <v>2</v>
      </c>
      <c r="F39" s="24">
        <f t="shared" si="1"/>
        <v>68</v>
      </c>
    </row>
    <row r="40" spans="1:6" ht="15.75">
      <c r="A40" s="204" t="s">
        <v>31</v>
      </c>
      <c r="B40" s="204"/>
      <c r="C40" s="128">
        <v>6</v>
      </c>
      <c r="D40" s="128">
        <v>5</v>
      </c>
      <c r="E40" s="31">
        <v>6</v>
      </c>
      <c r="F40" s="24">
        <f t="shared" si="1"/>
        <v>204</v>
      </c>
    </row>
    <row r="41" spans="1:6" ht="18.75" customHeight="1">
      <c r="A41" s="170" t="s">
        <v>33</v>
      </c>
      <c r="B41" s="171"/>
      <c r="C41" s="171"/>
      <c r="D41" s="171"/>
      <c r="E41" s="171"/>
      <c r="F41" s="172"/>
    </row>
    <row r="42" spans="1:6" ht="15" customHeight="1">
      <c r="A42" s="32" t="s">
        <v>9</v>
      </c>
      <c r="B42" s="33" t="s">
        <v>46</v>
      </c>
      <c r="C42" s="129">
        <v>4</v>
      </c>
      <c r="D42" s="129">
        <v>0</v>
      </c>
      <c r="E42" s="31">
        <f>C42+D42</f>
        <v>4</v>
      </c>
      <c r="F42" s="44">
        <f aca="true" t="shared" si="2" ref="F42:F47">E42*34</f>
        <v>136</v>
      </c>
    </row>
    <row r="43" spans="1:8" ht="15" customHeight="1">
      <c r="A43" s="34">
        <v>1</v>
      </c>
      <c r="B43" s="110" t="s">
        <v>122</v>
      </c>
      <c r="C43" s="126">
        <v>1</v>
      </c>
      <c r="D43" s="126"/>
      <c r="E43" s="37">
        <f>SUM(C43:D43)</f>
        <v>1</v>
      </c>
      <c r="F43" s="44">
        <f t="shared" si="2"/>
        <v>34</v>
      </c>
      <c r="H43" t="s">
        <v>121</v>
      </c>
    </row>
    <row r="44" spans="1:8" ht="28.5" customHeight="1">
      <c r="A44" s="34">
        <v>2</v>
      </c>
      <c r="B44" s="57" t="s">
        <v>54</v>
      </c>
      <c r="C44" s="126">
        <v>1</v>
      </c>
      <c r="D44" s="126"/>
      <c r="E44" s="37">
        <f>SUM(C44:D44)</f>
        <v>1</v>
      </c>
      <c r="F44" s="44">
        <f t="shared" si="2"/>
        <v>34</v>
      </c>
      <c r="H44" t="s">
        <v>132</v>
      </c>
    </row>
    <row r="45" spans="1:8" ht="15" customHeight="1">
      <c r="A45" s="34">
        <v>3</v>
      </c>
      <c r="B45" s="57" t="s">
        <v>124</v>
      </c>
      <c r="C45" s="126">
        <v>1</v>
      </c>
      <c r="D45" s="126"/>
      <c r="E45" s="37">
        <f>SUM(C45:D45)</f>
        <v>1</v>
      </c>
      <c r="F45" s="44">
        <f t="shared" si="2"/>
        <v>34</v>
      </c>
      <c r="H45" t="s">
        <v>138</v>
      </c>
    </row>
    <row r="46" spans="1:8" ht="15">
      <c r="A46" s="34">
        <v>5</v>
      </c>
      <c r="B46" s="111" t="s">
        <v>127</v>
      </c>
      <c r="C46" s="126">
        <v>1</v>
      </c>
      <c r="D46" s="126"/>
      <c r="E46" s="90">
        <f>SUM(C46:D46)</f>
        <v>1</v>
      </c>
      <c r="F46" s="44">
        <f t="shared" si="2"/>
        <v>34</v>
      </c>
      <c r="H46" t="s">
        <v>144</v>
      </c>
    </row>
    <row r="47" spans="1:6" ht="19.5" customHeight="1">
      <c r="A47" s="187" t="s">
        <v>36</v>
      </c>
      <c r="B47" s="187"/>
      <c r="C47" s="128">
        <f>C40+C31+C42</f>
        <v>39</v>
      </c>
      <c r="D47" s="128">
        <f>D40+D31+D42</f>
        <v>34</v>
      </c>
      <c r="E47" s="128">
        <f>E40+E31+E42</f>
        <v>39</v>
      </c>
      <c r="F47" s="44">
        <f t="shared" si="2"/>
        <v>1326</v>
      </c>
    </row>
  </sheetData>
  <sheetProtection/>
  <mergeCells count="21">
    <mergeCell ref="A32:B32"/>
    <mergeCell ref="A38:B38"/>
    <mergeCell ref="A39:B39"/>
    <mergeCell ref="A40:B40"/>
    <mergeCell ref="A41:F41"/>
    <mergeCell ref="A47:B47"/>
    <mergeCell ref="A7:F7"/>
    <mergeCell ref="A8:F8"/>
    <mergeCell ref="A20:F20"/>
    <mergeCell ref="A21:B21"/>
    <mergeCell ref="A26:B26"/>
    <mergeCell ref="A31:B31"/>
    <mergeCell ref="B1:G1"/>
    <mergeCell ref="E2:F2"/>
    <mergeCell ref="A3:F3"/>
    <mergeCell ref="G3:I3"/>
    <mergeCell ref="A5:A6"/>
    <mergeCell ref="B5:B6"/>
    <mergeCell ref="C5:D5"/>
    <mergeCell ref="E5:F5"/>
    <mergeCell ref="A4:F4"/>
  </mergeCells>
  <printOptions/>
  <pageMargins left="0.984251968503937" right="0.15748031496062992" top="0.7874015748031497" bottom="0.15748031496062992" header="0.15748031496062992" footer="0.5118110236220472"/>
  <pageSetup fitToHeight="1" fitToWidth="1" horizontalDpi="600" verticalDpi="600" orientation="portrait" paperSize="9" scale="92" r:id="rId1"/>
  <ignoredErrors>
    <ignoredError sqref="E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93" zoomScalePageLayoutView="0" workbookViewId="0" topLeftCell="A1">
      <selection activeCell="H32" sqref="H32"/>
    </sheetView>
  </sheetViews>
  <sheetFormatPr defaultColWidth="9.00390625" defaultRowHeight="12.75"/>
  <cols>
    <col min="2" max="2" width="55.25390625" style="0" customWidth="1"/>
    <col min="7" max="7" width="11.00390625" style="0" customWidth="1"/>
  </cols>
  <sheetData>
    <row r="1" spans="1:8" ht="18.75" customHeight="1">
      <c r="A1" s="223" t="s">
        <v>155</v>
      </c>
      <c r="B1" s="223"/>
      <c r="C1" s="223"/>
      <c r="D1" s="223"/>
      <c r="E1" s="223"/>
      <c r="F1" s="223"/>
      <c r="G1" s="223"/>
      <c r="H1" s="223"/>
    </row>
    <row r="2" spans="1:8" ht="29.25" customHeight="1">
      <c r="A2" s="223"/>
      <c r="B2" s="223"/>
      <c r="C2" s="223"/>
      <c r="D2" s="223"/>
      <c r="E2" s="223"/>
      <c r="F2" s="223"/>
      <c r="G2" s="223"/>
      <c r="H2" s="223"/>
    </row>
    <row r="4" spans="1:8" s="63" customFormat="1" ht="31.5" customHeight="1">
      <c r="A4" s="227" t="s">
        <v>2</v>
      </c>
      <c r="B4" s="227" t="s">
        <v>102</v>
      </c>
      <c r="C4" s="181" t="s">
        <v>55</v>
      </c>
      <c r="D4" s="181"/>
      <c r="E4" s="181"/>
      <c r="F4" s="181"/>
      <c r="G4" s="224" t="s">
        <v>103</v>
      </c>
      <c r="H4" s="225"/>
    </row>
    <row r="5" spans="1:8" s="63" customFormat="1" ht="15.75">
      <c r="A5" s="192"/>
      <c r="B5" s="192"/>
      <c r="C5" s="19">
        <v>1</v>
      </c>
      <c r="D5" s="19">
        <v>2</v>
      </c>
      <c r="E5" s="19">
        <v>3</v>
      </c>
      <c r="F5" s="19">
        <v>4</v>
      </c>
      <c r="G5" s="98" t="s">
        <v>104</v>
      </c>
      <c r="H5" s="41" t="s">
        <v>106</v>
      </c>
    </row>
    <row r="6" spans="1:8" s="63" customFormat="1" ht="15.75">
      <c r="A6" s="163" t="s">
        <v>8</v>
      </c>
      <c r="B6" s="163"/>
      <c r="C6" s="163"/>
      <c r="D6" s="228"/>
      <c r="E6" s="228"/>
      <c r="F6" s="228"/>
      <c r="G6" s="92"/>
      <c r="H6" s="92"/>
    </row>
    <row r="7" spans="1:8" s="63" customFormat="1" ht="15.75">
      <c r="A7" s="56" t="s">
        <v>9</v>
      </c>
      <c r="B7" s="64" t="s">
        <v>10</v>
      </c>
      <c r="C7" s="56">
        <v>5</v>
      </c>
      <c r="D7" s="56">
        <v>6</v>
      </c>
      <c r="E7" s="56">
        <v>8</v>
      </c>
      <c r="F7" s="93">
        <v>8</v>
      </c>
      <c r="G7" s="43">
        <f>SUM(C7:F7)</f>
        <v>27</v>
      </c>
      <c r="H7" s="156">
        <f>C7*35+D7*36+E7*36+F7*36</f>
        <v>967</v>
      </c>
    </row>
    <row r="8" spans="1:8" s="63" customFormat="1" ht="15.75">
      <c r="A8" s="20">
        <v>1</v>
      </c>
      <c r="B8" s="53" t="s">
        <v>159</v>
      </c>
      <c r="C8" s="20">
        <v>3</v>
      </c>
      <c r="D8" s="20" t="s">
        <v>78</v>
      </c>
      <c r="E8" s="20" t="s">
        <v>78</v>
      </c>
      <c r="F8" s="20" t="s">
        <v>78</v>
      </c>
      <c r="G8" s="41">
        <f>SUM(C8:F8)</f>
        <v>3</v>
      </c>
      <c r="H8" s="155">
        <f>C8*34</f>
        <v>102</v>
      </c>
    </row>
    <row r="9" spans="1:8" s="63" customFormat="1" ht="15.75">
      <c r="A9" s="20">
        <v>2</v>
      </c>
      <c r="B9" s="53" t="s">
        <v>34</v>
      </c>
      <c r="C9" s="20" t="s">
        <v>78</v>
      </c>
      <c r="D9" s="20">
        <v>2</v>
      </c>
      <c r="E9" s="20">
        <v>2</v>
      </c>
      <c r="F9" s="20">
        <v>2</v>
      </c>
      <c r="G9" s="41">
        <f aca="true" t="shared" si="0" ref="G9:G20">SUM(C9:F9)</f>
        <v>6</v>
      </c>
      <c r="H9" s="155">
        <f>D9*36+E9*36+F9*36</f>
        <v>216</v>
      </c>
    </row>
    <row r="10" spans="1:8" s="63" customFormat="1" ht="15.75">
      <c r="A10" s="20">
        <v>3</v>
      </c>
      <c r="B10" s="53" t="s">
        <v>12</v>
      </c>
      <c r="C10" s="20" t="s">
        <v>78</v>
      </c>
      <c r="D10" s="20">
        <v>2</v>
      </c>
      <c r="E10" s="20">
        <v>2</v>
      </c>
      <c r="F10" s="20">
        <v>2</v>
      </c>
      <c r="G10" s="41">
        <f t="shared" si="0"/>
        <v>6</v>
      </c>
      <c r="H10" s="155">
        <f>D10*34+E10*34+F10*34</f>
        <v>204</v>
      </c>
    </row>
    <row r="11" spans="1:8" s="63" customFormat="1" ht="15.75">
      <c r="A11" s="20">
        <v>4</v>
      </c>
      <c r="B11" s="53" t="s">
        <v>160</v>
      </c>
      <c r="C11" s="20">
        <v>2</v>
      </c>
      <c r="D11" s="20">
        <v>2</v>
      </c>
      <c r="E11" s="20">
        <v>2</v>
      </c>
      <c r="F11" s="20">
        <v>2</v>
      </c>
      <c r="G11" s="41">
        <f t="shared" si="0"/>
        <v>8</v>
      </c>
      <c r="H11" s="155">
        <f>C11*35+D11*36+E11*36+F11*36</f>
        <v>286</v>
      </c>
    </row>
    <row r="12" spans="1:8" s="63" customFormat="1" ht="15.75">
      <c r="A12" s="20">
        <v>5</v>
      </c>
      <c r="B12" s="53" t="s">
        <v>52</v>
      </c>
      <c r="C12" s="20"/>
      <c r="D12" s="20"/>
      <c r="E12" s="20">
        <v>2</v>
      </c>
      <c r="F12" s="20">
        <v>2</v>
      </c>
      <c r="G12" s="41">
        <f t="shared" si="0"/>
        <v>4</v>
      </c>
      <c r="H12" s="155">
        <f>C12*35+D12*36+E12*36+F12*36</f>
        <v>144</v>
      </c>
    </row>
    <row r="13" spans="1:8" s="63" customFormat="1" ht="15.75">
      <c r="A13" s="56" t="s">
        <v>13</v>
      </c>
      <c r="B13" s="64" t="s">
        <v>14</v>
      </c>
      <c r="C13" s="56">
        <v>4.5</v>
      </c>
      <c r="D13" s="56">
        <v>4</v>
      </c>
      <c r="E13" s="56">
        <v>4</v>
      </c>
      <c r="F13" s="93">
        <v>4</v>
      </c>
      <c r="G13" s="43">
        <f>SUM(C13:F13)</f>
        <v>16.5</v>
      </c>
      <c r="H13" s="156">
        <f>C13*35+D13*36+E13*36+F13*36</f>
        <v>589.5</v>
      </c>
    </row>
    <row r="14" spans="1:8" s="63" customFormat="1" ht="15.75">
      <c r="A14" s="20">
        <v>6</v>
      </c>
      <c r="B14" s="53" t="s">
        <v>15</v>
      </c>
      <c r="C14" s="20">
        <v>4</v>
      </c>
      <c r="D14" s="20">
        <v>3</v>
      </c>
      <c r="E14" s="20">
        <v>3</v>
      </c>
      <c r="F14" s="20">
        <v>3</v>
      </c>
      <c r="G14" s="41">
        <f t="shared" si="0"/>
        <v>13</v>
      </c>
      <c r="H14" s="155">
        <f>C14*35+D14*36+E14*36+F14*36</f>
        <v>464</v>
      </c>
    </row>
    <row r="15" spans="1:8" s="63" customFormat="1" ht="15.75">
      <c r="A15" s="20">
        <v>7</v>
      </c>
      <c r="B15" s="53" t="s">
        <v>131</v>
      </c>
      <c r="C15" s="20">
        <v>0.5</v>
      </c>
      <c r="D15" s="20">
        <v>1</v>
      </c>
      <c r="E15" s="20">
        <v>1</v>
      </c>
      <c r="F15" s="20">
        <v>1</v>
      </c>
      <c r="G15" s="41">
        <f t="shared" si="0"/>
        <v>3.5</v>
      </c>
      <c r="H15" s="155">
        <f>E15*36+F15*36</f>
        <v>72</v>
      </c>
    </row>
    <row r="16" spans="1:8" s="63" customFormat="1" ht="15.75">
      <c r="A16" s="93" t="s">
        <v>16</v>
      </c>
      <c r="B16" s="94" t="s">
        <v>18</v>
      </c>
      <c r="C16" s="93">
        <v>1</v>
      </c>
      <c r="D16" s="93">
        <v>1</v>
      </c>
      <c r="E16" s="93">
        <v>1</v>
      </c>
      <c r="F16" s="93">
        <v>1</v>
      </c>
      <c r="G16" s="43">
        <f>SUM(C16:F16)</f>
        <v>4</v>
      </c>
      <c r="H16" s="156">
        <f aca="true" t="shared" si="1" ref="H16:H23">C16*35+D16*36+E16*36+F16*36</f>
        <v>143</v>
      </c>
    </row>
    <row r="17" spans="1:8" s="63" customFormat="1" ht="15.75">
      <c r="A17" s="20">
        <v>8</v>
      </c>
      <c r="B17" s="53" t="s">
        <v>18</v>
      </c>
      <c r="C17" s="20">
        <v>1</v>
      </c>
      <c r="D17" s="20">
        <v>1</v>
      </c>
      <c r="E17" s="20">
        <v>1</v>
      </c>
      <c r="F17" s="20">
        <v>1</v>
      </c>
      <c r="G17" s="41">
        <f t="shared" si="0"/>
        <v>4</v>
      </c>
      <c r="H17" s="155">
        <f t="shared" si="1"/>
        <v>143</v>
      </c>
    </row>
    <row r="18" spans="1:8" s="63" customFormat="1" ht="15.75">
      <c r="A18" s="56" t="s">
        <v>19</v>
      </c>
      <c r="B18" s="64" t="s">
        <v>20</v>
      </c>
      <c r="C18" s="56">
        <v>1</v>
      </c>
      <c r="D18" s="56">
        <v>1</v>
      </c>
      <c r="E18" s="56">
        <v>1</v>
      </c>
      <c r="F18" s="93">
        <v>1</v>
      </c>
      <c r="G18" s="43">
        <f>SUM(C18:F18)</f>
        <v>4</v>
      </c>
      <c r="H18" s="156">
        <f t="shared" si="1"/>
        <v>143</v>
      </c>
    </row>
    <row r="19" spans="1:8" s="63" customFormat="1" ht="15.75">
      <c r="A19" s="20">
        <v>9</v>
      </c>
      <c r="B19" s="53" t="s">
        <v>105</v>
      </c>
      <c r="C19" s="20">
        <v>1</v>
      </c>
      <c r="D19" s="20">
        <v>1</v>
      </c>
      <c r="E19" s="20">
        <v>1</v>
      </c>
      <c r="F19" s="20">
        <v>1</v>
      </c>
      <c r="G19" s="41">
        <f t="shared" si="0"/>
        <v>4</v>
      </c>
      <c r="H19" s="155">
        <f t="shared" si="1"/>
        <v>143</v>
      </c>
    </row>
    <row r="20" spans="1:8" s="63" customFormat="1" ht="15.75">
      <c r="A20" s="226" t="s">
        <v>29</v>
      </c>
      <c r="B20" s="226"/>
      <c r="C20" s="93">
        <f>C7+C13+C16+C18</f>
        <v>11.5</v>
      </c>
      <c r="D20" s="93">
        <f>D7+D13+D16+D18</f>
        <v>12</v>
      </c>
      <c r="E20" s="93">
        <f>E7+E13+E16+E18</f>
        <v>14</v>
      </c>
      <c r="F20" s="93">
        <f>F7+F13+F16+F18</f>
        <v>14</v>
      </c>
      <c r="G20" s="43">
        <f t="shared" si="0"/>
        <v>51.5</v>
      </c>
      <c r="H20" s="156">
        <f t="shared" si="1"/>
        <v>1842.5</v>
      </c>
    </row>
    <row r="21" spans="1:8" s="63" customFormat="1" ht="15.75">
      <c r="A21" s="229" t="s">
        <v>161</v>
      </c>
      <c r="B21" s="230"/>
      <c r="C21" s="81">
        <v>1</v>
      </c>
      <c r="D21" s="81">
        <v>2</v>
      </c>
      <c r="E21" s="88"/>
      <c r="F21" s="88"/>
      <c r="G21" s="95"/>
      <c r="H21" s="157"/>
    </row>
    <row r="22" spans="1:8" s="63" customFormat="1" ht="15.75">
      <c r="A22" s="231" t="s">
        <v>162</v>
      </c>
      <c r="B22" s="232"/>
      <c r="C22" s="93">
        <v>1</v>
      </c>
      <c r="D22" s="93">
        <v>2</v>
      </c>
      <c r="E22" s="93"/>
      <c r="F22" s="93"/>
      <c r="G22" s="43"/>
      <c r="H22" s="156"/>
    </row>
    <row r="23" spans="1:8" s="63" customFormat="1" ht="15.75">
      <c r="A23" s="226" t="s">
        <v>32</v>
      </c>
      <c r="B23" s="226"/>
      <c r="C23" s="93">
        <f>C20+C22</f>
        <v>12.5</v>
      </c>
      <c r="D23" s="93">
        <f>D20+D22</f>
        <v>14</v>
      </c>
      <c r="E23" s="93">
        <f>E20+E22</f>
        <v>14</v>
      </c>
      <c r="F23" s="93">
        <f>F20+F22</f>
        <v>14</v>
      </c>
      <c r="G23" s="43">
        <f>SUM(C23:F23)</f>
        <v>54.5</v>
      </c>
      <c r="H23" s="156">
        <f t="shared" si="1"/>
        <v>1949.5</v>
      </c>
    </row>
    <row r="24" s="63" customFormat="1" ht="15"/>
  </sheetData>
  <sheetProtection/>
  <mergeCells count="10">
    <mergeCell ref="A1:H2"/>
    <mergeCell ref="G4:H4"/>
    <mergeCell ref="A23:B23"/>
    <mergeCell ref="A4:A5"/>
    <mergeCell ref="B4:B5"/>
    <mergeCell ref="C4:F4"/>
    <mergeCell ref="A6:F6"/>
    <mergeCell ref="A20:B20"/>
    <mergeCell ref="A21:B21"/>
    <mergeCell ref="A22:B22"/>
  </mergeCells>
  <printOptions/>
  <pageMargins left="0.7" right="0.7" top="0.75" bottom="0.75" header="0.3" footer="0.3"/>
  <pageSetup horizontalDpi="600" verticalDpi="600" orientation="portrait" paperSize="9" scale="68" r:id="rId1"/>
  <ignoredErrors>
    <ignoredError sqref="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USER</cp:lastModifiedBy>
  <cp:lastPrinted>2023-09-01T07:52:55Z</cp:lastPrinted>
  <dcterms:created xsi:type="dcterms:W3CDTF">2003-07-10T14:38:12Z</dcterms:created>
  <dcterms:modified xsi:type="dcterms:W3CDTF">2024-02-07T08:14:39Z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